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jp2\cleaned\testDep\"/>
    </mc:Choice>
  </mc:AlternateContent>
  <xr:revisionPtr revIDLastSave="26" documentId="13_ncr:1_{580A540B-F050-4FB1-8E91-DEEA56E85ABF}" xr6:coauthVersionLast="43" xr6:coauthVersionMax="43" xr10:uidLastSave="{F25D9385-31CF-4E0E-92B3-DA14489E86C7}"/>
  <bookViews>
    <workbookView xWindow="15" yWindow="150" windowWidth="11985" windowHeight="14243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BZ13" i="10"/>
  <c r="EJ536" i="10"/>
  <c r="EK536" i="10" s="1"/>
  <c r="BY640" i="16"/>
  <c r="BZ640" i="16" s="1"/>
  <c r="FN419" i="16"/>
  <c r="FO419" i="16" s="1"/>
  <c r="FN616" i="16"/>
  <c r="FO616" i="16" s="1"/>
  <c r="EJ336" i="15"/>
  <c r="EK336" i="15" s="1"/>
  <c r="AN518" i="16"/>
  <c r="AO518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AN368" i="15"/>
  <c r="AO368" i="15" s="1"/>
  <c r="FN361" i="16"/>
  <c r="FO361" i="16" s="1"/>
  <c r="EJ352" i="15"/>
  <c r="EK352" i="15" s="1"/>
  <c r="BY434" i="10"/>
  <c r="BZ434" i="10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AN584" i="16"/>
  <c r="AO584" i="16" s="1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DO121" i="8" l="1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A248" i="8" l="1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CB300" i="8" l="1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O238" i="22" l="1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AE253" i="8"/>
  <c r="J140" i="22" s="1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L105" i="22" l="1"/>
  <c r="L119" i="22"/>
  <c r="L121" i="22"/>
  <c r="L122" i="22"/>
  <c r="L141" i="22"/>
  <c r="L132" i="22"/>
  <c r="L131" i="22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L123" i="22"/>
  <c r="D123" i="22" s="1"/>
  <c r="L139" i="22"/>
  <c r="L134" i="22"/>
  <c r="L147" i="22"/>
  <c r="L112" i="22"/>
  <c r="R205" i="22"/>
  <c r="S205" i="22" s="1"/>
  <c r="L109" i="22"/>
  <c r="L113" i="22"/>
  <c r="L116" i="22"/>
  <c r="L107" i="22"/>
  <c r="D107" i="22" s="1"/>
  <c r="L149" i="22"/>
  <c r="L129" i="22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16" i="22"/>
  <c r="D111" i="22"/>
  <c r="R80" i="22"/>
  <c r="S80" i="22" s="1"/>
  <c r="D119" i="22"/>
  <c r="D112" i="22"/>
  <c r="DB453" i="8"/>
  <c r="J224" i="22" s="1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125" i="22" l="1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<sst xmlns="http://schemas.openxmlformats.org/spreadsheetml/2006/main" count="27333" uniqueCount="686">
  <si>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</si>
  <si>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</si>
  <si>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</si>
  <si>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</si>
  <si>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</si>
  <si>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</si>
  <si>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</si>
  <si>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</si>
  <si>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</si>
  <si>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</si>
  <si>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</si>
  <si>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</si>
  <si>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</si>
  <si>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</si>
  <si>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</si>
  <si>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</si>
  <si>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</si>
  <si>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</si>
  <si>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</si>
  <si>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</si>
  <si>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</si>
  <si>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</si>
  <si>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</si>
  <si>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</si>
  <si>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</si>
  <si>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</si>
  <si>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</si>
  <si>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</si>
  <si>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</si>
  <si>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</si>
  <si>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</si>
  <si>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</si>
  <si>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</si>
  <si>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</si>
  <si>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</si>
  <si>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</si>
  <si>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</si>
  <si>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</si>
  <si>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</si>
  <si>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</si>
  <si>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</si>
  <si>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</si>
  <si>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</si>
  <si>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</si>
  <si>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</si>
  <si>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</si>
  <si>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</si>
  <si>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</si>
  <si>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</si>
  <si>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</si>
  <si>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</si>
  <si>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</si>
  <si>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</si>
  <si>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</si>
  <si>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</si>
  <si>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</si>
  <si>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</si>
  <si>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</si>
  <si>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</si>
  <si>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</si>
  <si>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</si>
  <si>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</si>
  <si>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</si>
  <si>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</si>
  <si>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</si>
  <si>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</si>
  <si>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</si>
  <si>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</si>
  <si>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</si>
  <si>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</si>
  <si>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</si>
  <si>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</si>
  <si>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</si>
  <si>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</si>
  <si>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</si>
  <si>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</si>
  <si>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</si>
  <si>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</si>
  <si>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</si>
  <si>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</si>
  <si>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</si>
  <si>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</si>
  <si>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</si>
  <si>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</si>
  <si>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</si>
  <si>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</si>
  <si>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</si>
  <si>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</si>
  <si>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</si>
  <si>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</si>
  <si>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</si>
  <si>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</si>
  <si>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</si>
  <si>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</si>
  <si>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</si>
  <si>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</si>
  <si>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</si>
  <si>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</si>
  <si>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</si>
  <si>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</si>
  <si>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</si>
  <si>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</si>
  <si>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</si>
  <si>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</si>
  <si>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</si>
  <si>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</si>
  <si>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</si>
  <si>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</si>
  <si>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</si>
  <si>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</si>
  <si>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</si>
  <si>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</si>
  <si>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</si>
  <si>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</si>
  <si>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</si>
  <si>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</si>
  <si>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</si>
  <si>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</si>
  <si>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</si>
  <si>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</si>
  <si>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</si>
  <si>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</si>
  <si>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</si>
  <si>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</si>
  <si>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</si>
  <si>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</si>
  <si>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</si>
  <si>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</si>
  <si>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</si>
  <si>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</si>
  <si>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</si>
  <si>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</si>
  <si>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</si>
  <si>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</si>
  <si>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</si>
  <si>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</si>
  <si>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</si>
  <si>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</si>
  <si>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</si>
  <si>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</si>
  <si>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</si>
  <si>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</si>
  <si>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</si>
  <si>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</si>
  <si>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</si>
  <si>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</si>
  <si>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</si>
  <si>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</si>
  <si>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</si>
  <si>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</si>
  <si>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</si>
  <si>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</si>
  <si>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</si>
  <si>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</si>
  <si>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</si>
  <si>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</si>
  <si>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</si>
  <si>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</si>
  <si>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</si>
  <si>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</si>
  <si>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</si>
  <si>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</si>
  <si>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</si>
  <si>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</si>
  <si>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</si>
  <si>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</si>
  <si>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</si>
  <si>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</si>
  <si>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</si>
  <si>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</si>
  <si>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</si>
  <si>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</si>
  <si>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</si>
  <si>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</si>
  <si>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</si>
  <si>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</si>
  <si>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</si>
  <si>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</si>
  <si>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</si>
  <si>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</si>
  <si>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</si>
  <si>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</si>
  <si>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</si>
  <si>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</si>
  <si>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</si>
  <si>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</si>
  <si>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</si>
  <si>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</si>
  <si>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</si>
  <si>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</si>
  <si>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</si>
  <si>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</si>
  <si>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</si>
  <si>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</si>
  <si>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</si>
  <si>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</si>
  <si>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</si>
  <si>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</si>
  <si>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</si>
  <si>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</si>
  <si>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</si>
  <si>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</si>
  <si>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</si>
  <si>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</si>
  <si>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</si>
  <si>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</si>
  <si>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</si>
  <si>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</si>
  <si>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</si>
  <si>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</si>
  <si>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</si>
  <si>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</si>
  <si>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</si>
  <si>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</si>
  <si>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</si>
  <si>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</si>
  <si>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</si>
  <si>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</si>
  <si>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</si>
  <si>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</si>
  <si>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</si>
  <si>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</si>
  <si>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</si>
  <si>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</si>
  <si>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</si>
  <si>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</si>
  <si>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</si>
  <si>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</si>
  <si>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</si>
  <si>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</si>
  <si>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</si>
  <si>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</si>
  <si>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</si>
  <si>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</si>
  <si>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</si>
  <si>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</si>
  <si>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</si>
  <si>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</si>
  <si>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</si>
  <si>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</si>
  <si>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</si>
  <si>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</si>
  <si>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</si>
  <si>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</si>
  <si>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</si>
  <si>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</si>
  <si>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</si>
  <si>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</si>
  <si>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</si>
  <si>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</si>
  <si>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</si>
  <si>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</si>
  <si>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</si>
  <si>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</si>
  <si>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</si>
  <si>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</si>
  <si>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</si>
  <si>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</si>
  <si>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</si>
  <si>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</si>
  <si>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</si>
  <si>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</si>
  <si>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</si>
  <si>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</si>
  <si>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</si>
  <si>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</si>
  <si>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</si>
  <si>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</si>
  <si>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</si>
  <si>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</si>
  <si>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</si>
  <si>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</si>
  <si>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</si>
  <si>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</si>
  <si>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</si>
  <si>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</si>
  <si>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</si>
  <si>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</si>
  <si>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</si>
  <si>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</si>
  <si>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</si>
  <si>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</si>
  <si>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</si>
  <si>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</si>
  <si>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</si>
  <si>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</si>
  <si>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</si>
  <si>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</si>
  <si>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</si>
  <si>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</si>
  <si>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</si>
  <si>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</si>
  <si>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</si>
  <si>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</si>
  <si>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</si>
  <si>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</si>
  <si>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</si>
  <si>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</si>
  <si>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</si>
  <si>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</si>
  <si>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</si>
  <si>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</si>
  <si>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</si>
  <si>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</si>
  <si>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</si>
  <si>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</si>
  <si>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</si>
  <si>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</si>
  <si>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</si>
  <si>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</si>
  <si>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</si>
  <si>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</si>
  <si>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</si>
  <si>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</si>
  <si>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</si>
  <si>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</si>
  <si>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</si>
  <si>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</si>
  <si>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</si>
  <si>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</si>
  <si>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</si>
  <si>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</si>
  <si>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</si>
  <si>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</si>
  <si>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</si>
  <si>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</si>
  <si>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</si>
  <si>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</si>
  <si>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</si>
  <si>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</si>
  <si>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</si>
  <si>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</si>
  <si>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</si>
  <si>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</si>
  <si>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</si>
  <si>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</si>
  <si>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</si>
  <si>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</si>
  <si>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</si>
  <si>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</si>
  <si>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</si>
  <si>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</si>
  <si>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</si>
  <si>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</si>
  <si>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</si>
  <si>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</si>
  <si>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</si>
  <si>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</si>
  <si>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</si>
  <si>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</si>
  <si>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</si>
  <si>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</si>
  <si>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</si>
  <si>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</si>
  <si>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</si>
  <si>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</si>
  <si>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</si>
  <si>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</si>
  <si>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</si>
  <si>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</si>
  <si>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</si>
  <si>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</si>
  <si>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</si>
  <si>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</si>
  <si>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</si>
  <si>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</si>
  <si>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</si>
  <si>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</si>
  <si>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</si>
  <si>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</si>
  <si>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</si>
  <si>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</si>
  <si>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</si>
  <si>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</si>
  <si>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</si>
  <si>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</si>
  <si>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</si>
  <si>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</si>
  <si>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</si>
  <si>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</si>
  <si>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</si>
  <si>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</si>
  <si>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</si>
  <si>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</si>
  <si>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</si>
  <si>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</si>
  <si>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</si>
  <si>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</si>
  <si>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</si>
  <si>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</si>
  <si>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</si>
  <si>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</si>
  <si>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</si>
  <si>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</si>
  <si>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</si>
  <si>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</si>
  <si>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</si>
  <si>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</si>
  <si>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</si>
  <si>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</si>
  <si>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</si>
  <si>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</si>
  <si>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</si>
  <si>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</si>
  <si>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</si>
  <si>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</si>
  <si>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</si>
  <si>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</si>
  <si>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</si>
  <si>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</si>
  <si>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</si>
  <si>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</si>
  <si>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</si>
  <si>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</si>
  <si>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</si>
  <si>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</si>
  <si>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</si>
  <si>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</si>
  <si>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</si>
  <si>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</si>
  <si>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</si>
  <si>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</si>
  <si>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</si>
  <si>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</si>
  <si>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</si>
  <si>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</si>
  <si>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</si>
  <si>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</si>
  <si>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</si>
  <si>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</si>
  <si>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</si>
  <si>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</si>
  <si>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</si>
  <si>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</si>
  <si>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</si>
  <si>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</si>
  <si>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</si>
  <si>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</si>
  <si>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</si>
  <si>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</si>
  <si>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</si>
  <si>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</si>
  <si>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</si>
  <si>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</si>
  <si>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</si>
  <si>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</si>
  <si>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</si>
  <si>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</si>
  <si>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</si>
  <si>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</si>
  <si>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</si>
  <si>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</si>
  <si>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</si>
  <si>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</si>
  <si>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</si>
  <si>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</si>
  <si>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</si>
  <si>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</si>
  <si>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</si>
  <si>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</si>
  <si>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</si>
  <si>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</si>
  <si>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</si>
  <si>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</si>
  <si>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</si>
  <si>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</si>
  <si>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</si>
  <si>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</si>
  <si>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</si>
  <si>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</si>
  <si>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</si>
  <si>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</si>
  <si>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</si>
  <si>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</si>
  <si>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</si>
  <si>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</si>
  <si>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</si>
  <si>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</si>
  <si>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</si>
  <si>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</si>
  <si>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</si>
  <si>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</si>
  <si>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</si>
  <si>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</si>
  <si>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</si>
  <si>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</si>
  <si>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</si>
  <si>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</si>
  <si>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</si>
  <si>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</si>
  <si>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</si>
  <si>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</si>
  <si>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</si>
  <si>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</si>
  <si>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</si>
  <si>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</si>
  <si>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</si>
  <si>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</si>
  <si>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</si>
  <si>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</si>
  <si>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</si>
  <si>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</si>
  <si>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</si>
  <si>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</si>
  <si>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</si>
  <si>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</si>
  <si>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</si>
  <si>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</si>
  <si>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</si>
  <si>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</si>
  <si>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</si>
  <si>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</si>
  <si>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</si>
  <si>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</si>
  <si>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</si>
  <si>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</si>
  <si>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</si>
  <si>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</si>
  <si>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</si>
  <si>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</si>
  <si>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</si>
  <si>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</si>
  <si>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</si>
  <si>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</si>
  <si>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</si>
  <si>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</si>
  <si>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</si>
  <si>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</si>
  <si>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</si>
  <si>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</si>
  <si>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</si>
  <si>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</si>
  <si>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</si>
  <si>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</si>
  <si>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</si>
  <si>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</si>
  <si>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</si>
  <si>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</si>
  <si>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</si>
  <si>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</si>
  <si>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</si>
  <si>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</si>
  <si>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</si>
  <si>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</si>
  <si>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</si>
  <si>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</si>
  <si>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</si>
  <si>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</si>
  <si>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</si>
  <si>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</si>
  <si>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</si>
  <si>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</si>
  <si>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</si>
  <si>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</si>
  <si>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</si>
  <si>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</si>
  <si>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</si>
  <si>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</si>
  <si>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</si>
  <si>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</si>
  <si>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</si>
  <si>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</si>
  <si>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</si>
  <si>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</si>
  <si>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</si>
  <si>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</si>
  <si>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</si>
  <si>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</si>
  <si>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</si>
  <si>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</si>
  <si>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</si>
  <si>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</si>
  <si>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</si>
  <si>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</si>
  <si>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</si>
  <si>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</si>
  <si>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</si>
  <si>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</si>
  <si>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</si>
  <si>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</si>
  <si>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</si>
  <si>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</si>
  <si>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</si>
  <si>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</si>
  <si>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</si>
  <si>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</si>
  <si>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</si>
  <si>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</si>
  <si>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</si>
  <si>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</si>
  <si>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</si>
  <si>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</si>
  <si>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</si>
  <si>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</si>
  <si>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</si>
  <si>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</si>
  <si>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</si>
  <si>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</si>
  <si>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</si>
  <si>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</si>
  <si>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</si>
  <si>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</si>
  <si>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</si>
  <si>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</si>
  <si>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</si>
  <si>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</si>
  <si>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</si>
  <si>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</si>
  <si>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</si>
  <si>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</si>
  <si>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</si>
  <si>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</si>
  <si>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</si>
  <si>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</si>
  <si>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</si>
  <si>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</si>
  <si>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</si>
  <si>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</si>
  <si>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</si>
  <si>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</si>
  <si>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</si>
  <si>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</si>
  <si>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</si>
  <si>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</si>
  <si>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</si>
  <si>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</si>
  <si>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</si>
  <si>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</si>
  <si>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</si>
  <si>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</si>
  <si>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</si>
  <si>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</si>
  <si>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</si>
  <si>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</si>
  <si>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</si>
  <si>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</si>
  <si>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</si>
  <si>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</si>
  <si>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</si>
  <si>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</si>
  <si>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</si>
  <si>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</si>
  <si>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</si>
  <si>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</si>
  <si>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</si>
  <si>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</si>
  <si>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</si>
  <si>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</si>
  <si>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</si>
  <si>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</si>
  <si>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</si>
  <si>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</si>
  <si>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</si>
  <si>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</si>
  <si>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</si>
  <si>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</si>
  <si>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</si>
  <si>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</si>
  <si>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</si>
  <si>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</si>
  <si>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</si>
  <si>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</si>
  <si>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</si>
  <si>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</si>
  <si>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</si>
  <si>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</si>
  <si>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</si>
  <si>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</si>
  <si>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</si>
  <si>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</si>
  <si>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</si>
  <si>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</si>
  <si>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</si>
  <si>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</si>
  <si>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</si>
  <si>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</si>
  <si>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</si>
  <si>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</si>
  <si>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</si>
  <si>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</si>
  <si>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</si>
  <si>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</si>
  <si>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</si>
  <si>
    <t>G?</t>
  </si>
  <si>
    <t>C?</t>
  </si>
  <si>
    <t>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</si>
</sst>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98" zoomScale="40" zoomScaleNormal="40" workbookViewId="0">
      <selection activeCell="C194" sqref="C194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200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43703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159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163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160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165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160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164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162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165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160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165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162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165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159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164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160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165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160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163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162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164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160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166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162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165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159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166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161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163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161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166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159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166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162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164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162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164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160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163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159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163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/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/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/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/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/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/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/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159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166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162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165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160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164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160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164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161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164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162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165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161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165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162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165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162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164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161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166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159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164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160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164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161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163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162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165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160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165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162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163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160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165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159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163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162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163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161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164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161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166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162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164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 t="s">
        <v>161</v>
      </c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 t="s">
        <v>164</v>
      </c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 t="s">
        <v>161</v>
      </c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 t="s">
        <v>165</v>
      </c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 t="s">
        <v>161</v>
      </c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 t="s">
        <v>166</v>
      </c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 t="s">
        <v>161</v>
      </c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 t="s">
        <v>164</v>
      </c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 t="s">
        <v>162</v>
      </c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 t="s">
        <v>163</v>
      </c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 t="s">
        <v>160</v>
      </c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 t="s">
        <v>166</v>
      </c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 t="s">
        <v>161</v>
      </c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 t="s">
        <v>163</v>
      </c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 t="s">
        <v>162</v>
      </c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 t="s">
        <v>166</v>
      </c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 t="s">
        <v>161</v>
      </c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 t="s">
        <v>165</v>
      </c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 t="s">
        <v>162</v>
      </c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 t="s">
        <v>165</v>
      </c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 t="s">
        <v>161</v>
      </c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 t="s">
        <v>165</v>
      </c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 t="s">
        <v>159</v>
      </c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 t="s">
        <v>166</v>
      </c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 t="s">
        <v>162</v>
      </c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 t="s">
        <v>164</v>
      </c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 t="s">
        <v>159</v>
      </c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 t="s">
        <v>166</v>
      </c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 t="s">
        <v>162</v>
      </c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 t="s">
        <v>165</v>
      </c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 t="s">
        <v>162</v>
      </c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162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164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168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163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685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165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168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165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159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685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161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163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685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685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685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685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162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163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159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685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161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163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159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683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160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685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685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 t="s">
        <v>685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 t="s">
        <v>685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 t="s">
        <v>685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 t="s">
        <v>168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 t="s">
        <v>169</v>
      </c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 t="s">
        <v>160</v>
      </c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 t="s">
        <v>164</v>
      </c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 t="s">
        <v>168</v>
      </c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 t="s">
        <v>685</v>
      </c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 t="s">
        <v>160</v>
      </c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 t="s">
        <v>169</v>
      </c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 t="s">
        <v>160</v>
      </c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 t="s">
        <v>163</v>
      </c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 t="s">
        <v>685</v>
      </c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 t="s">
        <v>685</v>
      </c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 t="s">
        <v>685</v>
      </c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 t="s">
        <v>685</v>
      </c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 t="s">
        <v>685</v>
      </c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 t="s">
        <v>163</v>
      </c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 t="s">
        <v>168</v>
      </c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 t="s">
        <v>165</v>
      </c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 t="s">
        <v>685</v>
      </c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 t="s">
        <v>169</v>
      </c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 t="s">
        <v>685</v>
      </c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 t="s">
        <v>685</v>
      </c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 t="s">
        <v>159</v>
      </c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 t="s">
        <v>166</v>
      </c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 t="s">
        <v>159</v>
      </c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 t="s">
        <v>166</v>
      </c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 t="s">
        <v>685</v>
      </c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 t="s">
        <v>166</v>
      </c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 t="s">
        <v>685</v>
      </c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 t="s">
        <v>685</v>
      </c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/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/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/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/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/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/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/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/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/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/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/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/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/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/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/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/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/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 t="s">
        <v>161</v>
      </c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 t="s">
        <v>163</v>
      </c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 t="s">
        <v>162</v>
      </c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 t="s">
        <v>166</v>
      </c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 t="s">
        <v>161</v>
      </c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 t="s">
        <v>163</v>
      </c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 t="s">
        <v>160</v>
      </c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 t="s">
        <v>163</v>
      </c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 t="s">
        <v>162</v>
      </c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 t="s">
        <v>164</v>
      </c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 t="s">
        <v>160</v>
      </c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 t="s">
        <v>163</v>
      </c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 t="s">
        <v>159</v>
      </c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 t="s">
        <v>163</v>
      </c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 t="s">
        <v>161</v>
      </c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 t="s">
        <v>163</v>
      </c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 t="s">
        <v>160</v>
      </c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 t="s">
        <v>164</v>
      </c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 t="s">
        <v>162</v>
      </c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 t="s">
        <v>164</v>
      </c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 t="s">
        <v>162</v>
      </c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 t="s">
        <v>163</v>
      </c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 t="s">
        <v>160</v>
      </c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 t="s">
        <v>164</v>
      </c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 t="s">
        <v>160</v>
      </c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 t="s">
        <v>165</v>
      </c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 t="s">
        <v>160</v>
      </c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 t="s">
        <v>166</v>
      </c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 t="s">
        <v>684</v>
      </c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 t="s">
        <v>163</v>
      </c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 t="s">
        <v>684</v>
      </c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 t="s">
        <v>163</v>
      </c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 t="s">
        <v>159</v>
      </c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 t="s">
        <v>163</v>
      </c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 t="s">
        <v>161</v>
      </c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 t="s">
        <v>163</v>
      </c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 t="s">
        <v>159</v>
      </c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 t="s">
        <v>164</v>
      </c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 t="s">
        <v>159</v>
      </c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 t="s">
        <v>163</v>
      </c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A02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865:AM865"/>
    <mergeCell ref="AK918:AM918"/>
    <mergeCell ref="AK335:AM335"/>
    <mergeCell ref="AK388:AM388"/>
    <mergeCell ref="AK441:AM441"/>
    <mergeCell ref="AK494:AM494"/>
    <mergeCell ref="AK812:AM812"/>
    <mergeCell ref="AK17:AM17"/>
    <mergeCell ref="AK70:AM70"/>
    <mergeCell ref="AK123:AM123"/>
    <mergeCell ref="AK176:AM176"/>
    <mergeCell ref="AK229:AM229"/>
    <mergeCell ref="AK282:AM282"/>
    <mergeCell ref="AK547:AM547"/>
    <mergeCell ref="AK600:AM600"/>
    <mergeCell ref="AK653:AM653"/>
    <mergeCell ref="AK706:AM706"/>
    <mergeCell ref="AK759:AM759"/>
    <mergeCell ref="AK971:AM971"/>
    <mergeCell ref="AK1024:AM1024"/>
    <mergeCell ref="AK1077:AM1077"/>
    <mergeCell ref="AK1130:AM1130"/>
    <mergeCell ref="AK1183:AM1183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A02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A02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1" t="s">
        <v>265</v>
      </c>
      <c r="ET2" s="462"/>
      <c r="EU2" s="463"/>
      <c r="EW2" s="461" t="s">
        <v>266</v>
      </c>
      <c r="EX2" s="462"/>
      <c r="EY2" s="462"/>
      <c r="EZ2" s="462"/>
      <c r="FA2" s="463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4" t="s">
        <v>197</v>
      </c>
      <c r="EN85" s="465"/>
      <c r="EO85" s="465"/>
      <c r="EP85" s="466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4" t="s">
        <v>198</v>
      </c>
      <c r="EN168" s="465"/>
      <c r="EO168" s="465"/>
      <c r="EP168" s="466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4" t="s">
        <v>199</v>
      </c>
      <c r="EN251" s="465"/>
      <c r="EO251" s="465"/>
      <c r="EP251" s="466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4" t="s">
        <v>206</v>
      </c>
      <c r="EN334" s="465"/>
      <c r="EO334" s="465"/>
      <c r="EP334" s="466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7"/>
      <c r="EN416" s="467"/>
      <c r="EO416" s="467"/>
      <c r="EP416" s="467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4" t="s">
        <v>207</v>
      </c>
      <c r="EN417" s="465"/>
      <c r="EO417" s="465"/>
      <c r="EP417" s="466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7"/>
      <c r="EN499" s="467"/>
      <c r="EO499" s="467"/>
      <c r="EP499" s="467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4" t="s">
        <v>209</v>
      </c>
      <c r="EN500" s="465"/>
      <c r="EO500" s="465"/>
      <c r="EP500" s="466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7"/>
      <c r="EN582" s="467"/>
      <c r="EO582" s="467"/>
      <c r="EP582" s="467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4" t="s">
        <v>202</v>
      </c>
      <c r="EN583" s="465"/>
      <c r="EO583" s="465"/>
      <c r="EP583" s="466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72" t="s">
        <v>263</v>
      </c>
      <c r="ET2" s="472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69" t="s">
        <v>203</v>
      </c>
      <c r="EN85" s="470"/>
      <c r="EO85" s="470"/>
      <c r="EP85" s="471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69" t="s">
        <v>211</v>
      </c>
      <c r="EN168" s="470"/>
      <c r="EO168" s="470"/>
      <c r="EP168" s="471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69" t="s">
        <v>212</v>
      </c>
      <c r="EN251" s="470"/>
      <c r="EO251" s="470"/>
      <c r="EP251" s="471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69" t="s">
        <v>218</v>
      </c>
      <c r="EN334" s="470"/>
      <c r="EO334" s="470"/>
      <c r="EP334" s="471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69" t="s">
        <v>201</v>
      </c>
      <c r="FR2" s="470"/>
      <c r="FS2" s="470"/>
      <c r="FT2" s="470"/>
      <c r="FU2" s="471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7"/>
      <c r="FS84" s="467"/>
      <c r="FT84" s="467"/>
      <c r="FU84" s="467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69" t="s">
        <v>200</v>
      </c>
      <c r="FR85" s="470"/>
      <c r="FS85" s="470"/>
      <c r="FT85" s="470"/>
      <c r="FU85" s="471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>A</v>
      </c>
      <c r="AO86" s="8" t="b">
        <f>IF(AN86&lt;&gt;"",IF(ISNUMBER(SEARCH(AM86,AN86)),TRUE,FALSE),"")</f>
        <v>1</v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>A</v>
      </c>
      <c r="BZ86" s="8" t="b">
        <f>IF(BY86&lt;&gt;"",IF(ISNUMBER(SEARCH(BX86,BY86)),TRUE,FALSE),"")</f>
        <v>1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>D</v>
      </c>
      <c r="EK86" s="8" t="b">
        <f>IF(EJ86&lt;&gt;"",IF(ISNUMBER(SEARCH(EI86,EJ86)),TRUE,FALSE),"")</f>
        <v>1</v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>C</v>
      </c>
      <c r="FO86" s="8" t="b">
        <f>IF(FN86&lt;&gt;"",IF(ISNUMBER(SEARCH(FM86,FN86)),TRUE,FALSE),"")</f>
        <v>1</v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>
        <f>IF(ISERROR(MATCH(FQ$85,INPUT!C$4:Y$4,0))&lt;&gt;TRUE,MATCH(FQ$85,INPUT!C$4:Y$4,0),"")</f>
        <v>1</v>
      </c>
    </row>
    <row r="87" spans="2:178" x14ac:dyDescent="0.45">
      <c r="B87" s="31" t="s">
        <v>255</v>
      </c>
      <c r="C87" s="55">
        <f>COUNTIF(BZ86:BZ160,"=TRUE")</f>
        <v>51</v>
      </c>
      <c r="D87" s="55">
        <v>75</v>
      </c>
      <c r="E87" s="41" t="str">
        <f>ROUND(C87/D87*100,0)&amp;"%"</f>
        <v>68%</v>
      </c>
      <c r="F87" s="23">
        <f>LOOKUP(COUNTIF(BZ86:BZ160,TRUE),FQ87:FQ162,FR87:FR162)</f>
        <v>22</v>
      </c>
      <c r="G87" s="23">
        <v>36</v>
      </c>
      <c r="H87" s="25" t="str">
        <f>LOOKUP(F87,FX$4:FX$39,FY$4:FY$39) &amp; "%"</f>
        <v>64%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>F</v>
      </c>
      <c r="AO87" s="8" t="b">
        <f t="shared" ref="AO87:AO125" si="5">IF(AN87&lt;&gt;"",IF(ISNUMBER(SEARCH(AM87,AN87)),TRUE,FALSE),"")</f>
        <v>0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>G</v>
      </c>
      <c r="BZ87" s="8" t="b">
        <f t="shared" ref="BZ87:BZ150" si="6">IF(BY87&lt;&gt;"",IF(ISNUMBER(SEARCH(BX87,BY87)),TRUE,FALSE),"")</f>
        <v>0</v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>J</v>
      </c>
      <c r="EK87" s="8" t="b">
        <f t="shared" ref="EK87:EK150" si="7">IF(EJ87&lt;&gt;"",IF(ISNUMBER(SEARCH(EI87,EJ87)),TRUE,FALSE),"")</f>
        <v>0</v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>F</v>
      </c>
      <c r="FO87" s="8" t="b">
        <f t="shared" ref="FO87:FO125" si="8">IF(FN87&lt;&gt;"",IF(ISNUMBER(SEARCH(FM87,FN87)),TRUE,FALSE),"")</f>
        <v>0</v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>
        <f>IF(ISERROR(MATCH(FQ$85,INPUT!C$4:Y$4,0))&lt;&gt;TRUE,MATCH(FQ$85,INPUT!C$4:Y$4,0),"")</f>
        <v>1</v>
      </c>
    </row>
    <row r="88" spans="2:178" x14ac:dyDescent="0.45">
      <c r="B88" s="32" t="s">
        <v>180</v>
      </c>
      <c r="C88" s="55">
        <f>COUNTIF(EK86:EK145,"=TRUE")</f>
        <v>16</v>
      </c>
      <c r="D88" s="55">
        <v>60</v>
      </c>
      <c r="E88" s="41" t="str">
        <f>ROUND(C88/D88*100,0)&amp;"%"</f>
        <v>27%</v>
      </c>
      <c r="F88" s="23">
        <f>LOOKUP(COUNTIF(EK86:EK145,TRUE),FQ87:FQ147,FS87:FS147)</f>
        <v>15</v>
      </c>
      <c r="G88" s="23">
        <v>36</v>
      </c>
      <c r="H88" s="25" t="str">
        <f>LOOKUP(F88,FX$4:FX$39,FZ$4:FZ$39) &amp; "%"</f>
        <v>13%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>B</v>
      </c>
      <c r="AO88" s="8" t="b">
        <f t="shared" si="5"/>
        <v>0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>D</v>
      </c>
      <c r="BZ88" s="8" t="b">
        <f t="shared" si="6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>E</v>
      </c>
      <c r="EK88" s="8" t="b">
        <f t="shared" si="7"/>
        <v>1</v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>D</v>
      </c>
      <c r="FO88" s="8" t="b">
        <f t="shared" si="8"/>
        <v>1</v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>
        <f>IF(ISERROR(MATCH(FQ$85,INPUT!C$4:Y$4,0))&lt;&gt;TRUE,MATCH(FQ$85,INPUT!C$4:Y$4,0),"")</f>
        <v>1</v>
      </c>
    </row>
    <row r="89" spans="2:178" x14ac:dyDescent="0.45">
      <c r="B89" s="32" t="s">
        <v>181</v>
      </c>
      <c r="C89" s="55">
        <f>COUNTIF(AO86:AO125,"=TRUE")</f>
        <v>24</v>
      </c>
      <c r="D89" s="55">
        <v>40</v>
      </c>
      <c r="E89" s="41" t="str">
        <f>ROUND(C89/D89*100,0)&amp;"%"</f>
        <v>60%</v>
      </c>
      <c r="F89" s="23">
        <f>LOOKUP(COUNTIF(AO86:AO125,TRUE),FQ87:FQ127,FT87:FT127)</f>
        <v>22</v>
      </c>
      <c r="G89" s="23">
        <v>36</v>
      </c>
      <c r="H89" s="25" t="str">
        <f>LOOKUP(F89,FX$4:FX$39,GA$4:GA$39) &amp; "%"</f>
        <v>58%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>H</v>
      </c>
      <c r="AO89" s="8" t="b">
        <f t="shared" si="5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>H</v>
      </c>
      <c r="BZ89" s="8" t="b">
        <f t="shared" si="6"/>
        <v>1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>F</v>
      </c>
      <c r="EK89" s="8" t="b">
        <f t="shared" si="7"/>
        <v>1</v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>G</v>
      </c>
      <c r="FO89" s="8" t="b">
        <f t="shared" si="8"/>
        <v>1</v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>
        <f>IF(ISERROR(MATCH(FQ$85,INPUT!C$4:Y$4,0))&lt;&gt;TRUE,MATCH(FQ$85,INPUT!C$4:Y$4,0),"")</f>
        <v>1</v>
      </c>
    </row>
    <row r="90" spans="2:178" ht="14.65" thickBot="1" x14ac:dyDescent="0.5">
      <c r="B90" s="33" t="s">
        <v>256</v>
      </c>
      <c r="C90" s="56">
        <f>COUNTIF(FO86:FO125,"=TRUE")</f>
        <v>22</v>
      </c>
      <c r="D90" s="56">
        <v>40</v>
      </c>
      <c r="E90" s="41" t="str">
        <f>ROUND(C90/D90*100,0)&amp;"%"</f>
        <v>55%</v>
      </c>
      <c r="F90" s="57">
        <f>LOOKUP(COUNTIF(FO86:FO125,TRUE),FQ87:FQ127,FU87:FU127)</f>
        <v>22</v>
      </c>
      <c r="G90" s="57">
        <v>36</v>
      </c>
      <c r="H90" s="25" t="str">
        <f>LOOKUP(F90,FX$4:FX$39,GB$4:GB$39) &amp; "%"</f>
        <v>65%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>B</v>
      </c>
      <c r="AO90" s="8" t="b">
        <f t="shared" si="5"/>
        <v>1</v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>B</v>
      </c>
      <c r="BZ90" s="8" t="b">
        <f t="shared" si="6"/>
        <v>1</v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>O?</v>
      </c>
      <c r="EK90" s="8" t="b">
        <f t="shared" si="7"/>
        <v>0</v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>C</v>
      </c>
      <c r="FO90" s="8" t="b">
        <f t="shared" si="8"/>
        <v>1</v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>
        <f>IF(ISERROR(MATCH(FQ$85,INPUT!C$4:Y$4,0))&lt;&gt;TRUE,MATCH(FQ$85,INPUT!C$4:Y$4,0),"")</f>
        <v>1</v>
      </c>
    </row>
    <row r="91" spans="2:178" ht="15" thickTop="1" thickBot="1" x14ac:dyDescent="0.5">
      <c r="B91" s="35" t="s">
        <v>257</v>
      </c>
      <c r="C91" s="36">
        <f>SUM(C87:C90)</f>
        <v>113</v>
      </c>
      <c r="D91" s="36">
        <f>SUM(D87:D90)</f>
        <v>215</v>
      </c>
      <c r="E91" s="41" t="str">
        <f>ROUND(C91/D91*100,0)&amp;"%"</f>
        <v>53%</v>
      </c>
      <c r="F91" s="37">
        <f>ROUND(AVERAGE(F87:F90),0)</f>
        <v>20</v>
      </c>
      <c r="G91" s="54">
        <v>36</v>
      </c>
      <c r="H91" s="38" t="str">
        <f>LOOKUP(F91,FX$4:FX$39,GC$4:GC$39) &amp; "%"</f>
        <v>48%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>J</v>
      </c>
      <c r="AO91" s="8" t="b">
        <f t="shared" si="5"/>
        <v>1</v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>J</v>
      </c>
      <c r="BZ91" s="8" t="b">
        <f t="shared" si="6"/>
        <v>1</v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>H</v>
      </c>
      <c r="EK91" s="8" t="b">
        <f t="shared" si="7"/>
        <v>1</v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>F</v>
      </c>
      <c r="FO91" s="8" t="b">
        <f t="shared" si="8"/>
        <v>1</v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>
        <f>IF(ISERROR(MATCH(FQ$85,INPUT!C$4:Y$4,0))&lt;&gt;TRUE,MATCH(FQ$85,INPUT!C$4:Y$4,0),"")</f>
        <v>1</v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>D</v>
      </c>
      <c r="AO92" s="8" t="b">
        <f t="shared" si="5"/>
        <v>0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>B</v>
      </c>
      <c r="BZ92" s="8" t="b">
        <f t="shared" si="6"/>
        <v>1</v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>E</v>
      </c>
      <c r="EK92" s="8" t="b">
        <f t="shared" si="7"/>
        <v>1</v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>B</v>
      </c>
      <c r="FO92" s="8" t="b">
        <f t="shared" si="8"/>
        <v>0</v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>
        <f>IF(ISERROR(MATCH(FQ$85,INPUT!C$4:Y$4,0))&lt;&gt;TRUE,MATCH(FQ$85,INPUT!C$4:Y$4,0),"")</f>
        <v>1</v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>H</v>
      </c>
      <c r="AO93" s="8" t="b">
        <f t="shared" si="5"/>
        <v>1</v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>J</v>
      </c>
      <c r="BZ93" s="8" t="b">
        <f t="shared" si="6"/>
        <v>1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>H</v>
      </c>
      <c r="EK93" s="8" t="b">
        <f t="shared" si="7"/>
        <v>1</v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>F</v>
      </c>
      <c r="FO93" s="8" t="b">
        <f t="shared" si="8"/>
        <v>1</v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>
        <f>IF(ISERROR(MATCH(FQ$85,INPUT!C$4:Y$4,0))&lt;&gt;TRUE,MATCH(FQ$85,INPUT!C$4:Y$4,0),"")</f>
        <v>1</v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>B</v>
      </c>
      <c r="AO94" s="8" t="b">
        <f t="shared" si="5"/>
        <v>1</v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>C</v>
      </c>
      <c r="BZ94" s="8" t="b">
        <f t="shared" si="6"/>
        <v>1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>A</v>
      </c>
      <c r="EK94" s="8" t="b">
        <f t="shared" si="7"/>
        <v>1</v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>D</v>
      </c>
      <c r="FO94" s="8" t="b">
        <f t="shared" si="8"/>
        <v>1</v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>
        <f>IF(ISERROR(MATCH(FQ$85,INPUT!C$4:Y$4,0))&lt;&gt;TRUE,MATCH(FQ$85,INPUT!C$4:Y$4,0),"")</f>
        <v>1</v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>H</v>
      </c>
      <c r="AO95" s="8" t="b">
        <f t="shared" si="5"/>
        <v>0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>J</v>
      </c>
      <c r="BZ95" s="8" t="b">
        <f t="shared" si="6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>O?</v>
      </c>
      <c r="EK95" s="8" t="b">
        <f t="shared" si="7"/>
        <v>0</v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>J</v>
      </c>
      <c r="FO95" s="8" t="b">
        <f t="shared" si="8"/>
        <v>1</v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>
        <f>IF(ISERROR(MATCH(FQ$85,INPUT!C$4:Y$4,0))&lt;&gt;TRUE,MATCH(FQ$85,INPUT!C$4:Y$4,0),"")</f>
        <v>1</v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>D</v>
      </c>
      <c r="AO96" s="8" t="b">
        <f t="shared" si="5"/>
        <v>0</v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>D</v>
      </c>
      <c r="BZ96" s="8" t="b">
        <f t="shared" si="6"/>
        <v>0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>C</v>
      </c>
      <c r="EK96" s="8" t="b">
        <f t="shared" si="7"/>
        <v>1</v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>B</v>
      </c>
      <c r="FO96" s="8" t="b">
        <f t="shared" si="8"/>
        <v>0</v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>
        <f>IF(ISERROR(MATCH(FQ$85,INPUT!C$4:Y$4,0))&lt;&gt;TRUE,MATCH(FQ$85,INPUT!C$4:Y$4,0),"")</f>
        <v>1</v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>H</v>
      </c>
      <c r="AO97" s="8" t="b">
        <f t="shared" si="5"/>
        <v>0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>H</v>
      </c>
      <c r="BZ97" s="8" t="b">
        <f t="shared" si="6"/>
        <v>0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>F</v>
      </c>
      <c r="EK97" s="8" t="b">
        <f t="shared" si="7"/>
        <v>0</v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>F</v>
      </c>
      <c r="FO97" s="8" t="b">
        <f t="shared" si="8"/>
        <v>1</v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>
        <f>IF(ISERROR(MATCH(FQ$85,INPUT!C$4:Y$4,0))&lt;&gt;TRUE,MATCH(FQ$85,INPUT!C$4:Y$4,0),"")</f>
        <v>1</v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>A</v>
      </c>
      <c r="AO98" s="8" t="b">
        <f t="shared" si="5"/>
        <v>0</v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>C</v>
      </c>
      <c r="BZ98" s="8" t="b">
        <f t="shared" si="6"/>
        <v>0</v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>O?</v>
      </c>
      <c r="EK98" s="8" t="b">
        <f t="shared" si="7"/>
        <v>0</v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>A</v>
      </c>
      <c r="FO98" s="8" t="b">
        <f t="shared" si="8"/>
        <v>0</v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>
        <f>IF(ISERROR(MATCH(FQ$85,INPUT!C$4:Y$4,0))&lt;&gt;TRUE,MATCH(FQ$85,INPUT!C$4:Y$4,0),"")</f>
        <v>1</v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>J</v>
      </c>
      <c r="AO99" s="8" t="b">
        <f t="shared" si="5"/>
        <v>1</v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>H</v>
      </c>
      <c r="BZ99" s="8" t="b">
        <f t="shared" si="6"/>
        <v>1</v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>O?</v>
      </c>
      <c r="EK99" s="8" t="b">
        <f t="shared" si="7"/>
        <v>0</v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>F</v>
      </c>
      <c r="FO99" s="8" t="b">
        <f t="shared" si="8"/>
        <v>1</v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>
        <f>IF(ISERROR(MATCH(FQ$85,INPUT!C$4:Y$4,0))&lt;&gt;TRUE,MATCH(FQ$85,INPUT!C$4:Y$4,0),"")</f>
        <v>1</v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>B</v>
      </c>
      <c r="AO100" s="8" t="b">
        <f t="shared" si="5"/>
        <v>1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>D</v>
      </c>
      <c r="BZ100" s="8" t="b">
        <f t="shared" si="6"/>
        <v>1</v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>O?</v>
      </c>
      <c r="EK100" s="8" t="b">
        <f t="shared" si="7"/>
        <v>0</v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>C</v>
      </c>
      <c r="FO100" s="8" t="b">
        <f t="shared" si="8"/>
        <v>1</v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>
        <f>IF(ISERROR(MATCH(FQ$85,INPUT!C$4:Y$4,0))&lt;&gt;TRUE,MATCH(FQ$85,INPUT!C$4:Y$4,0),"")</f>
        <v>1</v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>H</v>
      </c>
      <c r="AO101" s="8" t="b">
        <f t="shared" si="5"/>
        <v>1</v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>H</v>
      </c>
      <c r="BZ101" s="8" t="b">
        <f t="shared" si="6"/>
        <v>1</v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>O?</v>
      </c>
      <c r="EK101" s="8" t="b">
        <f t="shared" si="7"/>
        <v>0</v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>F</v>
      </c>
      <c r="FO101" s="8" t="b">
        <f t="shared" si="8"/>
        <v>1</v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>
        <f>IF(ISERROR(MATCH(FQ$85,INPUT!C$4:Y$4,0))&lt;&gt;TRUE,MATCH(FQ$85,INPUT!C$4:Y$4,0),"")</f>
        <v>1</v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>B</v>
      </c>
      <c r="AO102" s="8" t="b">
        <f t="shared" si="5"/>
        <v>1</v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>D</v>
      </c>
      <c r="BZ102" s="8" t="b">
        <f t="shared" si="6"/>
        <v>0</v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>D</v>
      </c>
      <c r="EK102" s="8" t="b">
        <f t="shared" si="7"/>
        <v>1</v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>B</v>
      </c>
      <c r="FO102" s="8" t="b">
        <f t="shared" si="8"/>
        <v>1</v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>
        <f>IF(ISERROR(MATCH(FQ$85,INPUT!C$4:Y$4,0))&lt;&gt;TRUE,MATCH(FQ$85,INPUT!C$4:Y$4,0),"")</f>
        <v>1</v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>F</v>
      </c>
      <c r="AO103" s="8" t="b">
        <f t="shared" si="5"/>
        <v>1</v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>J</v>
      </c>
      <c r="BZ103" s="8" t="b">
        <f t="shared" si="6"/>
        <v>1</v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>F</v>
      </c>
      <c r="EK103" s="8" t="b">
        <f t="shared" si="7"/>
        <v>1</v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>J</v>
      </c>
      <c r="FO103" s="8" t="b">
        <f t="shared" si="8"/>
        <v>0</v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>
        <f>IF(ISERROR(MATCH(FQ$85,INPUT!C$4:Y$4,0))&lt;&gt;TRUE,MATCH(FQ$85,INPUT!C$4:Y$4,0),"")</f>
        <v>1</v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>D</v>
      </c>
      <c r="AO104" s="8" t="b">
        <f t="shared" si="5"/>
        <v>1</v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>C</v>
      </c>
      <c r="BZ104" s="8" t="b">
        <f t="shared" si="6"/>
        <v>1</v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>A</v>
      </c>
      <c r="EK104" s="8" t="b">
        <f t="shared" si="7"/>
        <v>0</v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>D</v>
      </c>
      <c r="FO104" s="8" t="b">
        <f t="shared" si="8"/>
        <v>0</v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>
        <f>IF(ISERROR(MATCH(FQ$85,INPUT!C$4:Y$4,0))&lt;&gt;TRUE,MATCH(FQ$85,INPUT!C$4:Y$4,0),"")</f>
        <v>1</v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>J</v>
      </c>
      <c r="AO105" s="8" t="b">
        <f t="shared" si="5"/>
        <v>0</v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>G</v>
      </c>
      <c r="BZ105" s="8" t="b">
        <f t="shared" si="6"/>
        <v>0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>O?</v>
      </c>
      <c r="EK105" s="8" t="b">
        <f t="shared" si="7"/>
        <v>0</v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>J</v>
      </c>
      <c r="FO105" s="8" t="b">
        <f t="shared" si="8"/>
        <v>1</v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>
        <f>IF(ISERROR(MATCH(FQ$85,INPUT!C$4:Y$4,0))&lt;&gt;TRUE,MATCH(FQ$85,INPUT!C$4:Y$4,0),"")</f>
        <v>1</v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>B</v>
      </c>
      <c r="AO106" s="8" t="b">
        <f t="shared" si="5"/>
        <v>0</v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>A</v>
      </c>
      <c r="BZ106" s="8" t="b">
        <f t="shared" si="6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>C</v>
      </c>
      <c r="EK106" s="8" t="b">
        <f t="shared" si="7"/>
        <v>0</v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>D</v>
      </c>
      <c r="FO106" s="8" t="b">
        <f t="shared" si="8"/>
        <v>1</v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>
        <f>IF(ISERROR(MATCH(FQ$85,INPUT!C$4:Y$4,0))&lt;&gt;TRUE,MATCH(FQ$85,INPUT!C$4:Y$4,0),"")</f>
        <v>1</v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>G</v>
      </c>
      <c r="AO107" s="8" t="b">
        <f t="shared" si="5"/>
        <v>1</v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>J</v>
      </c>
      <c r="BZ107" s="8" t="b">
        <f t="shared" si="6"/>
        <v>0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>F</v>
      </c>
      <c r="EK107" s="8" t="b">
        <f t="shared" si="7"/>
        <v>0</v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>F</v>
      </c>
      <c r="FO107" s="8" t="b">
        <f t="shared" si="8"/>
        <v>1</v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>
        <f>IF(ISERROR(MATCH(FQ$85,INPUT!C$4:Y$4,0))&lt;&gt;TRUE,MATCH(FQ$85,INPUT!C$4:Y$4,0),"")</f>
        <v>1</v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>D</v>
      </c>
      <c r="AO108" s="8" t="b">
        <f t="shared" si="5"/>
        <v>1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>B</v>
      </c>
      <c r="BZ108" s="8" t="b">
        <f t="shared" si="6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>A</v>
      </c>
      <c r="EK108" s="8" t="b">
        <f t="shared" si="7"/>
        <v>1</v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>B</v>
      </c>
      <c r="FO108" s="8" t="b">
        <f t="shared" si="8"/>
        <v>1</v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>
        <f>IF(ISERROR(MATCH(FQ$85,INPUT!C$4:Y$4,0))&lt;&gt;TRUE,MATCH(FQ$85,INPUT!C$4:Y$4,0),"")</f>
        <v>1</v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>H</v>
      </c>
      <c r="AO109" s="8" t="b">
        <f t="shared" si="5"/>
        <v>0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>J</v>
      </c>
      <c r="BZ109" s="8" t="b">
        <f t="shared" si="6"/>
        <v>0</v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>G?</v>
      </c>
      <c r="EK109" s="8" t="b">
        <f t="shared" si="7"/>
        <v>0</v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>J</v>
      </c>
      <c r="FO109" s="8" t="b">
        <f t="shared" si="8"/>
        <v>1</v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>
        <f>IF(ISERROR(MATCH(FQ$85,INPUT!C$4:Y$4,0))&lt;&gt;TRUE,MATCH(FQ$85,INPUT!C$4:Y$4,0),"")</f>
        <v>1</v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>A</v>
      </c>
      <c r="AO110" s="8" t="b">
        <f t="shared" si="5"/>
        <v>0</v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>C</v>
      </c>
      <c r="BZ110" s="8" t="b">
        <f t="shared" si="6"/>
        <v>1</v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>B</v>
      </c>
      <c r="EK110" s="8" t="b">
        <f t="shared" si="7"/>
        <v>1</v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>B</v>
      </c>
      <c r="FO110" s="8" t="b">
        <f t="shared" si="8"/>
        <v>1</v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>
        <f>IF(ISERROR(MATCH(FQ$85,INPUT!C$4:Y$4,0))&lt;&gt;TRUE,MATCH(FQ$85,INPUT!C$4:Y$4,0),"")</f>
        <v>1</v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>G</v>
      </c>
      <c r="AO111" s="8" t="b">
        <f t="shared" si="5"/>
        <v>1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>F</v>
      </c>
      <c r="BZ111" s="8" t="b">
        <f t="shared" si="6"/>
        <v>1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>O?</v>
      </c>
      <c r="EK111" s="8" t="b">
        <f t="shared" si="7"/>
        <v>0</v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>H</v>
      </c>
      <c r="FO111" s="8" t="b">
        <f t="shared" si="8"/>
        <v>1</v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>
        <f>IF(ISERROR(MATCH(FQ$85,INPUT!C$4:Y$4,0))&lt;&gt;TRUE,MATCH(FQ$85,INPUT!C$4:Y$4,0),"")</f>
        <v>1</v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>C</v>
      </c>
      <c r="AO112" s="8" t="b">
        <f t="shared" si="5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>D</v>
      </c>
      <c r="BZ112" s="8" t="b">
        <f t="shared" si="6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>O?</v>
      </c>
      <c r="EK112" s="8" t="b">
        <f t="shared" si="7"/>
        <v>0</v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>B</v>
      </c>
      <c r="FO112" s="8" t="b">
        <f t="shared" si="8"/>
        <v>0</v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>
        <f>IF(ISERROR(MATCH(FQ$85,INPUT!C$4:Y$4,0))&lt;&gt;TRUE,MATCH(FQ$85,INPUT!C$4:Y$4,0),"")</f>
        <v>1</v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>F</v>
      </c>
      <c r="AO113" s="8" t="b">
        <f t="shared" si="5"/>
        <v>0</v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>H</v>
      </c>
      <c r="BZ113" s="8" t="b">
        <f t="shared" si="6"/>
        <v>0</v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>O?</v>
      </c>
      <c r="EK113" s="8" t="b">
        <f t="shared" si="7"/>
        <v>0</v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>G</v>
      </c>
      <c r="FO113" s="8" t="b">
        <f t="shared" si="8"/>
        <v>0</v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>
        <f>IF(ISERROR(MATCH(FQ$85,INPUT!C$4:Y$4,0))&lt;&gt;TRUE,MATCH(FQ$85,INPUT!C$4:Y$4,0),"")</f>
        <v>1</v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>C</v>
      </c>
      <c r="AO114" s="8" t="b">
        <f t="shared" si="5"/>
        <v>1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>B</v>
      </c>
      <c r="BZ114" s="8" t="b">
        <f t="shared" si="6"/>
        <v>0</v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>O?</v>
      </c>
      <c r="EK114" s="8" t="b">
        <f t="shared" si="7"/>
        <v>0</v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>C?</v>
      </c>
      <c r="FO114" s="8" t="b">
        <f t="shared" si="8"/>
        <v>1</v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>
        <f>IF(ISERROR(MATCH(FQ$85,INPUT!C$4:Y$4,0))&lt;&gt;TRUE,MATCH(FQ$85,INPUT!C$4:Y$4,0),"")</f>
        <v>1</v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>G</v>
      </c>
      <c r="AO115" s="8" t="b">
        <f t="shared" si="5"/>
        <v>1</v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>H</v>
      </c>
      <c r="BZ115" s="8" t="b">
        <f t="shared" si="6"/>
        <v>0</v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>O?</v>
      </c>
      <c r="EK115" s="8" t="b">
        <f t="shared" si="7"/>
        <v>0</v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>F</v>
      </c>
      <c r="FO115" s="8" t="b">
        <f t="shared" si="8"/>
        <v>1</v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>
        <f>IF(ISERROR(MATCH(FQ$85,INPUT!C$4:Y$4,0))&lt;&gt;TRUE,MATCH(FQ$85,INPUT!C$4:Y$4,0),"")</f>
        <v>1</v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>A</v>
      </c>
      <c r="AO116" s="8" t="b">
        <f t="shared" si="5"/>
        <v>1</v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>D</v>
      </c>
      <c r="BZ116" s="8" t="b">
        <f t="shared" si="6"/>
        <v>0</v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>E</v>
      </c>
      <c r="EK116" s="8" t="b">
        <f t="shared" si="7"/>
        <v>0</v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>C?</v>
      </c>
      <c r="FO116" s="8" t="b">
        <f t="shared" si="8"/>
        <v>0</v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>
        <f>IF(ISERROR(MATCH(FQ$85,INPUT!C$4:Y$4,0))&lt;&gt;TRUE,MATCH(FQ$85,INPUT!C$4:Y$4,0),"")</f>
        <v>1</v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>G</v>
      </c>
      <c r="AO117" s="8" t="b">
        <f t="shared" si="5"/>
        <v>1</v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>F</v>
      </c>
      <c r="BZ117" s="8" t="b">
        <f t="shared" si="6"/>
        <v>0</v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>K</v>
      </c>
      <c r="EK117" s="8" t="b">
        <f t="shared" si="7"/>
        <v>1</v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>F</v>
      </c>
      <c r="FO117" s="8" t="b">
        <f t="shared" si="8"/>
        <v>0</v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>
        <f>IF(ISERROR(MATCH(FQ$85,INPUT!C$4:Y$4,0))&lt;&gt;TRUE,MATCH(FQ$85,INPUT!C$4:Y$4,0),"")</f>
        <v>1</v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>D</v>
      </c>
      <c r="AO118" s="8" t="b">
        <f t="shared" si="5"/>
        <v>0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>B</v>
      </c>
      <c r="BZ118" s="8" t="b">
        <f t="shared" si="6"/>
        <v>1</v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>B</v>
      </c>
      <c r="EK118" s="8" t="b">
        <f t="shared" si="7"/>
        <v>1</v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>A</v>
      </c>
      <c r="FO118" s="8" t="b">
        <f t="shared" si="8"/>
        <v>0</v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>
        <f>IF(ISERROR(MATCH(FQ$85,INPUT!C$4:Y$4,0))&lt;&gt;TRUE,MATCH(FQ$85,INPUT!C$4:Y$4,0),"")</f>
        <v>1</v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>J</v>
      </c>
      <c r="AO119" s="8" t="b">
        <f t="shared" si="5"/>
        <v>1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>H</v>
      </c>
      <c r="BZ119" s="8" t="b">
        <f t="shared" si="6"/>
        <v>1</v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>J</v>
      </c>
      <c r="EK119" s="8" t="b">
        <f t="shared" si="7"/>
        <v>0</v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>F</v>
      </c>
      <c r="FO119" s="8" t="b">
        <f t="shared" si="8"/>
        <v>0</v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>
        <f>IF(ISERROR(MATCH(FQ$85,INPUT!C$4:Y$4,0))&lt;&gt;TRUE,MATCH(FQ$85,INPUT!C$4:Y$4,0),"")</f>
        <v>1</v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>D</v>
      </c>
      <c r="AO120" s="8" t="b">
        <f t="shared" si="5"/>
        <v>1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>A</v>
      </c>
      <c r="BZ120" s="8" t="b">
        <f t="shared" si="6"/>
        <v>1</v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>E</v>
      </c>
      <c r="EK120" s="8" t="b">
        <f t="shared" si="7"/>
        <v>0</v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>C</v>
      </c>
      <c r="FO120" s="8" t="b">
        <f t="shared" si="8"/>
        <v>0</v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>
        <f>IF(ISERROR(MATCH(FQ$85,INPUT!C$4:Y$4,0))&lt;&gt;TRUE,MATCH(FQ$85,INPUT!C$4:Y$4,0),"")</f>
        <v>1</v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>J</v>
      </c>
      <c r="AO121" s="8" t="b">
        <f t="shared" si="5"/>
        <v>0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>F</v>
      </c>
      <c r="BZ121" s="8" t="b">
        <f t="shared" si="6"/>
        <v>1</v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>O?</v>
      </c>
      <c r="EK121" s="8" t="b">
        <f t="shared" si="7"/>
        <v>0</v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>F</v>
      </c>
      <c r="FO121" s="8" t="b">
        <f t="shared" si="8"/>
        <v>0</v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>
        <f>IF(ISERROR(MATCH(FQ$85,INPUT!C$4:Y$4,0))&lt;&gt;TRUE,MATCH(FQ$85,INPUT!C$4:Y$4,0),"")</f>
        <v>1</v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>B</v>
      </c>
      <c r="AO122" s="8" t="b">
        <f t="shared" si="5"/>
        <v>1</v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>D</v>
      </c>
      <c r="BZ122" s="8" t="b">
        <f t="shared" si="6"/>
        <v>0</v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>B</v>
      </c>
      <c r="EK122" s="8" t="b">
        <f t="shared" si="7"/>
        <v>0</v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>A</v>
      </c>
      <c r="FO122" s="8" t="b">
        <f t="shared" si="8"/>
        <v>0</v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>
        <f>IF(ISERROR(MATCH(FQ$85,INPUT!C$4:Y$4,0))&lt;&gt;TRUE,MATCH(FQ$85,INPUT!C$4:Y$4,0),"")</f>
        <v>1</v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>F</v>
      </c>
      <c r="AO123" s="8" t="b">
        <f t="shared" si="5"/>
        <v>0</v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>F</v>
      </c>
      <c r="BZ123" s="8" t="b">
        <f t="shared" si="6"/>
        <v>1</v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>K</v>
      </c>
      <c r="EK123" s="8" t="b">
        <f t="shared" si="7"/>
        <v>0</v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>J</v>
      </c>
      <c r="FO123" s="8" t="b">
        <f t="shared" si="8"/>
        <v>0</v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>
        <f>IF(ISERROR(MATCH(FQ$85,INPUT!C$4:Y$4,0))&lt;&gt;TRUE,MATCH(FQ$85,INPUT!C$4:Y$4,0),"")</f>
        <v>1</v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>A</v>
      </c>
      <c r="AO124" s="8" t="b">
        <f t="shared" si="5"/>
        <v>1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>C</v>
      </c>
      <c r="BZ124" s="8" t="b">
        <f t="shared" si="6"/>
        <v>1</v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>B</v>
      </c>
      <c r="EK124" s="8" t="b">
        <f t="shared" si="7"/>
        <v>1</v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>A</v>
      </c>
      <c r="FO124" s="8" t="b">
        <f t="shared" si="8"/>
        <v>0</v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>
        <f>IF(ISERROR(MATCH(FQ$85,INPUT!C$4:Y$4,0))&lt;&gt;TRUE,MATCH(FQ$85,INPUT!C$4:Y$4,0),"")</f>
        <v>1</v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>F</v>
      </c>
      <c r="AO125" s="8" t="b">
        <f t="shared" si="5"/>
        <v>0</v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>J</v>
      </c>
      <c r="BZ125" s="8" t="b">
        <f t="shared" si="6"/>
        <v>1</v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>F</v>
      </c>
      <c r="EK125" s="8" t="b">
        <f t="shared" si="7"/>
        <v>1</v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>F</v>
      </c>
      <c r="FO125" s="8" t="b">
        <f t="shared" si="8"/>
        <v>0</v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>
        <f>IF(ISERROR(MATCH(FQ$85,INPUT!C$4:Y$4,0))&lt;&gt;TRUE,MATCH(FQ$85,INPUT!C$4:Y$4,0),"")</f>
        <v>1</v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>C</v>
      </c>
      <c r="BZ126" s="8" t="b">
        <f t="shared" si="6"/>
        <v>1</v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>O?</v>
      </c>
      <c r="EK126" s="8" t="b">
        <f t="shared" si="7"/>
        <v>0</v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>
        <f>IF(ISERROR(MATCH(FQ$85,INPUT!C$4:Y$4,0))&lt;&gt;TRUE,MATCH(FQ$85,INPUT!C$4:Y$4,0),"")</f>
        <v>1</v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>G</v>
      </c>
      <c r="BZ127" s="8" t="b">
        <f t="shared" si="6"/>
        <v>1</v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>O?</v>
      </c>
      <c r="EK127" s="8" t="b">
        <f t="shared" si="7"/>
        <v>0</v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>
        <f>IF(ISERROR(MATCH(FQ$85,INPUT!C$4:Y$4,0))&lt;&gt;TRUE,MATCH(FQ$85,INPUT!C$4:Y$4,0),"")</f>
        <v>1</v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>D</v>
      </c>
      <c r="BZ128" s="8" t="b">
        <f t="shared" si="6"/>
        <v>1</v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>O?</v>
      </c>
      <c r="EK128" s="8" t="b">
        <f t="shared" si="7"/>
        <v>0</v>
      </c>
      <c r="FQ128" s="22">
        <v>41</v>
      </c>
      <c r="FR128" s="23">
        <v>18</v>
      </c>
      <c r="FS128" s="23">
        <v>26</v>
      </c>
      <c r="FT128" s="23"/>
      <c r="FU128" s="23"/>
      <c r="FV128" s="8">
        <f>IF(ISERROR(MATCH(FQ$85,INPUT!C$4:Y$4,0))&lt;&gt;TRUE,MATCH(FQ$85,INPUT!C$4:Y$4,0),"")</f>
        <v>1</v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>J</v>
      </c>
      <c r="BZ129" s="8" t="b">
        <f t="shared" si="6"/>
        <v>1</v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>O?</v>
      </c>
      <c r="EK129" s="8" t="b">
        <f t="shared" si="7"/>
        <v>0</v>
      </c>
      <c r="FQ129" s="22">
        <v>42</v>
      </c>
      <c r="FR129" s="23">
        <v>18</v>
      </c>
      <c r="FS129" s="23">
        <v>26</v>
      </c>
      <c r="FT129" s="23"/>
      <c r="FU129" s="23"/>
      <c r="FV129" s="8">
        <f>IF(ISERROR(MATCH(FQ$85,INPUT!C$4:Y$4,0))&lt;&gt;TRUE,MATCH(FQ$85,INPUT!C$4:Y$4,0),"")</f>
        <v>1</v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>C</v>
      </c>
      <c r="BZ130" s="8" t="b">
        <f t="shared" si="6"/>
        <v>1</v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>O?</v>
      </c>
      <c r="EK130" s="8" t="b">
        <f t="shared" si="7"/>
        <v>0</v>
      </c>
      <c r="FQ130" s="22">
        <v>43</v>
      </c>
      <c r="FR130" s="23">
        <v>19</v>
      </c>
      <c r="FS130" s="23">
        <v>27</v>
      </c>
      <c r="FT130" s="23"/>
      <c r="FU130" s="23"/>
      <c r="FV130" s="8">
        <f>IF(ISERROR(MATCH(FQ$85,INPUT!C$4:Y$4,0))&lt;&gt;TRUE,MATCH(FQ$85,INPUT!C$4:Y$4,0),"")</f>
        <v>1</v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>J</v>
      </c>
      <c r="BZ131" s="8" t="b">
        <f t="shared" si="6"/>
        <v>1</v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>F</v>
      </c>
      <c r="EK131" s="8" t="b">
        <f t="shared" si="7"/>
        <v>0</v>
      </c>
      <c r="FQ131" s="22">
        <v>44</v>
      </c>
      <c r="FR131" s="23">
        <v>19</v>
      </c>
      <c r="FS131" s="23">
        <v>27</v>
      </c>
      <c r="FT131" s="23"/>
      <c r="FU131" s="23"/>
      <c r="FV131" s="8">
        <f>IF(ISERROR(MATCH(FQ$85,INPUT!C$4:Y$4,0))&lt;&gt;TRUE,MATCH(FQ$85,INPUT!C$4:Y$4,0),"")</f>
        <v>1</v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>C</v>
      </c>
      <c r="BZ132" s="8" t="b">
        <f t="shared" si="6"/>
        <v>0</v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>E</v>
      </c>
      <c r="EK132" s="8" t="b">
        <f t="shared" si="7"/>
        <v>0</v>
      </c>
      <c r="FQ132" s="22">
        <v>45</v>
      </c>
      <c r="FR132" s="23">
        <v>20</v>
      </c>
      <c r="FS132" s="23">
        <v>28</v>
      </c>
      <c r="FT132" s="23"/>
      <c r="FU132" s="23"/>
      <c r="FV132" s="8">
        <f>IF(ISERROR(MATCH(FQ$85,INPUT!C$4:Y$4,0))&lt;&gt;TRUE,MATCH(FQ$85,INPUT!C$4:Y$4,0),"")</f>
        <v>1</v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>H</v>
      </c>
      <c r="BZ133" s="8" t="b">
        <f t="shared" si="6"/>
        <v>1</v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>H</v>
      </c>
      <c r="EK133" s="8" t="b">
        <f t="shared" si="7"/>
        <v>0</v>
      </c>
      <c r="FQ133" s="22">
        <v>46</v>
      </c>
      <c r="FR133" s="23">
        <v>20</v>
      </c>
      <c r="FS133" s="23">
        <v>28</v>
      </c>
      <c r="FT133" s="23"/>
      <c r="FU133" s="23"/>
      <c r="FV133" s="8">
        <f>IF(ISERROR(MATCH(FQ$85,INPUT!C$4:Y$4,0))&lt;&gt;TRUE,MATCH(FQ$85,INPUT!C$4:Y$4,0),"")</f>
        <v>1</v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>C</v>
      </c>
      <c r="BZ134" s="8" t="b">
        <f t="shared" si="6"/>
        <v>0</v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>O?</v>
      </c>
      <c r="EK134" s="8" t="b">
        <f t="shared" si="7"/>
        <v>0</v>
      </c>
      <c r="FQ134" s="22">
        <v>47</v>
      </c>
      <c r="FR134" s="23">
        <v>20</v>
      </c>
      <c r="FS134" s="23">
        <v>28</v>
      </c>
      <c r="FT134" s="23"/>
      <c r="FU134" s="23"/>
      <c r="FV134" s="8">
        <f>IF(ISERROR(MATCH(FQ$85,INPUT!C$4:Y$4,0))&lt;&gt;TRUE,MATCH(FQ$85,INPUT!C$4:Y$4,0),"")</f>
        <v>1</v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>G</v>
      </c>
      <c r="BZ135" s="8" t="b">
        <f t="shared" si="6"/>
        <v>0</v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>K</v>
      </c>
      <c r="EK135" s="8" t="b">
        <f t="shared" si="7"/>
        <v>0</v>
      </c>
      <c r="FQ135" s="22">
        <v>48</v>
      </c>
      <c r="FR135" s="23">
        <v>21</v>
      </c>
      <c r="FS135" s="23">
        <v>29</v>
      </c>
      <c r="FT135" s="23"/>
      <c r="FU135" s="23"/>
      <c r="FV135" s="8">
        <f>IF(ISERROR(MATCH(FQ$85,INPUT!C$4:Y$4,0))&lt;&gt;TRUE,MATCH(FQ$85,INPUT!C$4:Y$4,0),"")</f>
        <v>1</v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>C</v>
      </c>
      <c r="BZ136" s="8" t="b">
        <f t="shared" si="6"/>
        <v>0</v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>O?</v>
      </c>
      <c r="EK136" s="8" t="b">
        <f t="shared" si="7"/>
        <v>0</v>
      </c>
      <c r="FQ136" s="22">
        <v>49</v>
      </c>
      <c r="FR136" s="23">
        <v>21</v>
      </c>
      <c r="FS136" s="24">
        <v>29</v>
      </c>
      <c r="FT136" s="23"/>
      <c r="FU136" s="23"/>
      <c r="FV136" s="8">
        <f>IF(ISERROR(MATCH(FQ$85,INPUT!C$4:Y$4,0))&lt;&gt;TRUE,MATCH(FQ$85,INPUT!C$4:Y$4,0),"")</f>
        <v>1</v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>J</v>
      </c>
      <c r="BZ137" s="8" t="b">
        <f t="shared" si="6"/>
        <v>1</v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>O?</v>
      </c>
      <c r="EK137" s="8" t="b">
        <f t="shared" si="7"/>
        <v>0</v>
      </c>
      <c r="FQ137" s="22">
        <v>50</v>
      </c>
      <c r="FR137" s="23">
        <v>21</v>
      </c>
      <c r="FS137" s="23">
        <v>30</v>
      </c>
      <c r="FT137" s="23"/>
      <c r="FU137" s="23"/>
      <c r="FV137" s="8">
        <f>IF(ISERROR(MATCH(FQ$85,INPUT!C$4:Y$4,0))&lt;&gt;TRUE,MATCH(FQ$85,INPUT!C$4:Y$4,0),"")</f>
        <v>1</v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>D</v>
      </c>
      <c r="BZ138" s="8" t="b">
        <f t="shared" si="6"/>
        <v>0</v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>A</v>
      </c>
      <c r="EK138" s="8" t="b">
        <f t="shared" si="7"/>
        <v>0</v>
      </c>
      <c r="FQ138" s="22">
        <v>51</v>
      </c>
      <c r="FR138" s="23">
        <v>22</v>
      </c>
      <c r="FS138" s="23">
        <v>30</v>
      </c>
      <c r="FT138" s="23"/>
      <c r="FU138" s="23"/>
      <c r="FV138" s="8">
        <f>IF(ISERROR(MATCH(FQ$85,INPUT!C$4:Y$4,0))&lt;&gt;TRUE,MATCH(FQ$85,INPUT!C$4:Y$4,0),"")</f>
        <v>1</v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>F</v>
      </c>
      <c r="BZ139" s="8" t="b">
        <f t="shared" si="6"/>
        <v>1</v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>G</v>
      </c>
      <c r="EK139" s="8" t="b">
        <f t="shared" si="7"/>
        <v>0</v>
      </c>
      <c r="FQ139" s="22">
        <v>52</v>
      </c>
      <c r="FR139" s="23">
        <v>22</v>
      </c>
      <c r="FS139" s="23">
        <v>31</v>
      </c>
      <c r="FT139" s="23"/>
      <c r="FU139" s="23"/>
      <c r="FV139" s="8">
        <f>IF(ISERROR(MATCH(FQ$85,INPUT!C$4:Y$4,0))&lt;&gt;TRUE,MATCH(FQ$85,INPUT!C$4:Y$4,0),"")</f>
        <v>1</v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>B</v>
      </c>
      <c r="BZ140" s="8" t="b">
        <f t="shared" si="6"/>
        <v>1</v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>A</v>
      </c>
      <c r="EK140" s="8" t="b">
        <f t="shared" si="7"/>
        <v>0</v>
      </c>
      <c r="FQ140" s="22">
        <v>53</v>
      </c>
      <c r="FR140" s="23">
        <v>23</v>
      </c>
      <c r="FS140" s="23">
        <v>31</v>
      </c>
      <c r="FT140" s="23"/>
      <c r="FU140" s="23"/>
      <c r="FV140" s="8">
        <f>IF(ISERROR(MATCH(FQ$85,INPUT!C$4:Y$4,0))&lt;&gt;TRUE,MATCH(FQ$85,INPUT!C$4:Y$4,0),"")</f>
        <v>1</v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>G</v>
      </c>
      <c r="BZ141" s="8" t="b">
        <f t="shared" si="6"/>
        <v>1</v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>G</v>
      </c>
      <c r="EK141" s="8" t="b">
        <f t="shared" si="7"/>
        <v>0</v>
      </c>
      <c r="FQ141" s="22">
        <v>54</v>
      </c>
      <c r="FR141" s="23">
        <v>23</v>
      </c>
      <c r="FS141" s="24">
        <v>32</v>
      </c>
      <c r="FT141" s="23"/>
      <c r="FU141" s="23"/>
      <c r="FV141" s="8">
        <f>IF(ISERROR(MATCH(FQ$85,INPUT!C$4:Y$4,0))&lt;&gt;TRUE,MATCH(FQ$85,INPUT!C$4:Y$4,0),"")</f>
        <v>1</v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>C</v>
      </c>
      <c r="BZ142" s="8" t="b">
        <f t="shared" si="6"/>
        <v>1</v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>O?</v>
      </c>
      <c r="EK142" s="8" t="b">
        <f t="shared" si="7"/>
        <v>0</v>
      </c>
      <c r="FQ142" s="22">
        <v>55</v>
      </c>
      <c r="FR142" s="23">
        <v>23</v>
      </c>
      <c r="FS142" s="23">
        <v>33</v>
      </c>
      <c r="FT142" s="23"/>
      <c r="FU142" s="23"/>
      <c r="FV142" s="8">
        <f>IF(ISERROR(MATCH(FQ$85,INPUT!C$4:Y$4,0))&lt;&gt;TRUE,MATCH(FQ$85,INPUT!C$4:Y$4,0),"")</f>
        <v>1</v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>F</v>
      </c>
      <c r="BZ143" s="8" t="b">
        <f t="shared" si="6"/>
        <v>1</v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>G</v>
      </c>
      <c r="EK143" s="8" t="b">
        <f t="shared" si="7"/>
        <v>0</v>
      </c>
      <c r="FQ143" s="22">
        <v>56</v>
      </c>
      <c r="FR143" s="23">
        <v>24</v>
      </c>
      <c r="FS143" s="23">
        <v>33</v>
      </c>
      <c r="FT143" s="23"/>
      <c r="FU143" s="23"/>
      <c r="FV143" s="8">
        <f>IF(ISERROR(MATCH(FQ$85,INPUT!C$4:Y$4,0))&lt;&gt;TRUE,MATCH(FQ$85,INPUT!C$4:Y$4,0),"")</f>
        <v>1</v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>D</v>
      </c>
      <c r="BZ144" s="8" t="b">
        <f t="shared" si="6"/>
        <v>1</v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>O?</v>
      </c>
      <c r="EK144" s="8" t="b">
        <f t="shared" si="7"/>
        <v>0</v>
      </c>
      <c r="FQ144" s="22">
        <v>57</v>
      </c>
      <c r="FR144" s="23">
        <v>24</v>
      </c>
      <c r="FS144" s="23">
        <v>34</v>
      </c>
      <c r="FT144" s="23"/>
      <c r="FU144" s="23"/>
      <c r="FV144" s="8">
        <f>IF(ISERROR(MATCH(FQ$85,INPUT!C$4:Y$4,0))&lt;&gt;TRUE,MATCH(FQ$85,INPUT!C$4:Y$4,0),"")</f>
        <v>1</v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>G</v>
      </c>
      <c r="BZ145" s="8" t="b">
        <f t="shared" si="6"/>
        <v>1</v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>O?</v>
      </c>
      <c r="EK145" s="8" t="b">
        <f t="shared" si="7"/>
        <v>0</v>
      </c>
      <c r="FQ145" s="22">
        <v>58</v>
      </c>
      <c r="FR145" s="23">
        <v>25</v>
      </c>
      <c r="FS145" s="23">
        <v>35</v>
      </c>
      <c r="FT145" s="23"/>
      <c r="FU145" s="23"/>
      <c r="FV145" s="8">
        <f>IF(ISERROR(MATCH(FQ$85,INPUT!C$4:Y$4,0))&lt;&gt;TRUE,MATCH(FQ$85,INPUT!C$4:Y$4,0),"")</f>
        <v>1</v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>C</v>
      </c>
      <c r="BZ146" s="8" t="b">
        <f t="shared" si="6"/>
        <v>1</v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>
        <f>IF(ISERROR(MATCH(FQ$85,INPUT!C$4:Y$4,0))&lt;&gt;TRUE,MATCH(FQ$85,INPUT!C$4:Y$4,0),"")</f>
        <v>1</v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>H</v>
      </c>
      <c r="BZ147" s="8" t="b">
        <f t="shared" si="6"/>
        <v>0</v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>
        <f>IF(ISERROR(MATCH(FQ$85,INPUT!C$4:Y$4,0))&lt;&gt;TRUE,MATCH(FQ$85,INPUT!C$4:Y$4,0),"")</f>
        <v>1</v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>D</v>
      </c>
      <c r="BZ148" s="8" t="b">
        <f t="shared" si="6"/>
        <v>1</v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>
        <f>IF(ISERROR(MATCH(FQ$85,INPUT!C$4:Y$4,0))&lt;&gt;TRUE,MATCH(FQ$85,INPUT!C$4:Y$4,0),"")</f>
        <v>1</v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>H</v>
      </c>
      <c r="BZ149" s="8" t="b">
        <f t="shared" si="6"/>
        <v>0</v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>
        <f>IF(ISERROR(MATCH(FQ$85,INPUT!C$4:Y$4,0))&lt;&gt;TRUE,MATCH(FQ$85,INPUT!C$4:Y$4,0),"")</f>
        <v>1</v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>C</v>
      </c>
      <c r="BZ150" s="8" t="b">
        <f t="shared" si="6"/>
        <v>1</v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>
        <f>IF(ISERROR(MATCH(FQ$85,INPUT!C$4:Y$4,0))&lt;&gt;TRUE,MATCH(FQ$85,INPUT!C$4:Y$4,0),"")</f>
        <v>1</v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>H</v>
      </c>
      <c r="BZ151" s="8" t="b">
        <f t="shared" ref="BZ151:BZ160" si="9">IF(BY151&lt;&gt;"",IF(ISNUMBER(SEARCH(BX151,BY151)),TRUE,FALSE),"")</f>
        <v>1</v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>
        <f>IF(ISERROR(MATCH(FQ$85,INPUT!C$4:Y$4,0))&lt;&gt;TRUE,MATCH(FQ$85,INPUT!C$4:Y$4,0),"")</f>
        <v>1</v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>A</v>
      </c>
      <c r="BZ152" s="8" t="b">
        <f t="shared" si="9"/>
        <v>0</v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>
        <f>IF(ISERROR(MATCH(FQ$85,INPUT!C$4:Y$4,0))&lt;&gt;TRUE,MATCH(FQ$85,INPUT!C$4:Y$4,0),"")</f>
        <v>1</v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>G</v>
      </c>
      <c r="BZ153" s="8" t="b">
        <f t="shared" si="9"/>
        <v>1</v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>
        <f>IF(ISERROR(MATCH(FQ$85,INPUT!C$4:Y$4,0))&lt;&gt;TRUE,MATCH(FQ$85,INPUT!C$4:Y$4,0),"")</f>
        <v>1</v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>D</v>
      </c>
      <c r="BZ154" s="8" t="b">
        <f t="shared" si="9"/>
        <v>1</v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>
        <f>IF(ISERROR(MATCH(FQ$85,INPUT!C$4:Y$4,0))&lt;&gt;TRUE,MATCH(FQ$85,INPUT!C$4:Y$4,0),"")</f>
        <v>1</v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>J</v>
      </c>
      <c r="BZ155" s="8" t="b">
        <f t="shared" si="9"/>
        <v>1</v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>
        <f>IF(ISERROR(MATCH(FQ$85,INPUT!C$4:Y$4,0))&lt;&gt;TRUE,MATCH(FQ$85,INPUT!C$4:Y$4,0),"")</f>
        <v>1</v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>A</v>
      </c>
      <c r="BZ156" s="8" t="b">
        <f t="shared" si="9"/>
        <v>1</v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>
        <f>IF(ISERROR(MATCH(FQ$85,INPUT!C$4:Y$4,0))&lt;&gt;TRUE,MATCH(FQ$85,INPUT!C$4:Y$4,0),"")</f>
        <v>1</v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>G</v>
      </c>
      <c r="BZ157" s="8" t="b">
        <f t="shared" si="9"/>
        <v>0</v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>
        <f>IF(ISERROR(MATCH(FQ$85,INPUT!C$4:Y$4,0))&lt;&gt;TRUE,MATCH(FQ$85,INPUT!C$4:Y$4,0),"")</f>
        <v>1</v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>D</v>
      </c>
      <c r="BZ158" s="8" t="b">
        <f t="shared" si="9"/>
        <v>0</v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>
        <f>IF(ISERROR(MATCH(FQ$85,INPUT!C$4:Y$4,0))&lt;&gt;TRUE,MATCH(FQ$85,INPUT!C$4:Y$4,0),"")</f>
        <v>1</v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>H</v>
      </c>
      <c r="BZ159" s="8" t="b">
        <f t="shared" si="9"/>
        <v>1</v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>
        <f>IF(ISERROR(MATCH(FQ$85,INPUT!C$4:Y$4,0))&lt;&gt;TRUE,MATCH(FQ$85,INPUT!C$4:Y$4,0),"")</f>
        <v>1</v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>D</v>
      </c>
      <c r="BZ160" s="8" t="b">
        <f t="shared" si="9"/>
        <v>1</v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>
        <f>IF(ISERROR(MATCH(FQ$85,INPUT!C$4:Y$4,0))&lt;&gt;TRUE,MATCH(FQ$85,INPUT!C$4:Y$4,0),"")</f>
        <v>1</v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>
        <f>IF(ISERROR(MATCH(FQ$85,INPUT!C$4:Y$4,0))&lt;&gt;TRUE,MATCH(FQ$85,INPUT!C$4:Y$4,0),"")</f>
        <v>1</v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>
        <f>IF(ISERROR(MATCH(FQ$85,INPUT!C$4:Y$4,0))&lt;&gt;TRUE,MATCH(FQ$85,INPUT!C$4:Y$4,0),"")</f>
        <v>1</v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>
        <f>IF(ISERROR(MATCH(FQ$85,INPUT!C$4:Y$4,0))&lt;&gt;TRUE,MATCH(FQ$85,INPUT!C$4:Y$4,0),"")</f>
        <v>1</v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>
        <f>IF(ISERROR(MATCH(FQ$85,INPUT!C$4:Y$4,0))&lt;&gt;TRUE,MATCH(FQ$85,INPUT!C$4:Y$4,0),"")</f>
        <v>1</v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>
        <f>IF(ISERROR(MATCH(FQ$85,INPUT!C$4:Y$4,0))&lt;&gt;TRUE,MATCH(FQ$85,INPUT!C$4:Y$4,0),"")</f>
        <v>1</v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7"/>
      <c r="FS167" s="467"/>
      <c r="FT167" s="467"/>
      <c r="FU167" s="467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69" t="s">
        <v>208</v>
      </c>
      <c r="FR168" s="470"/>
      <c r="FS168" s="470"/>
      <c r="FT168" s="470"/>
      <c r="FU168" s="471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7"/>
      <c r="FS250" s="467"/>
      <c r="FT250" s="467"/>
      <c r="FU250" s="467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69" t="s">
        <v>210</v>
      </c>
      <c r="FR251" s="470"/>
      <c r="FS251" s="470"/>
      <c r="FT251" s="470"/>
      <c r="FU251" s="471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7"/>
      <c r="FS333" s="467"/>
      <c r="FT333" s="467"/>
      <c r="FU333" s="467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69" t="s">
        <v>213</v>
      </c>
      <c r="FR334" s="470"/>
      <c r="FS334" s="470"/>
      <c r="FT334" s="470"/>
      <c r="FU334" s="471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7"/>
      <c r="FS416" s="467"/>
      <c r="FT416" s="467"/>
      <c r="FU416" s="467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69" t="s">
        <v>214</v>
      </c>
      <c r="FR417" s="470"/>
      <c r="FS417" s="470"/>
      <c r="FT417" s="470"/>
      <c r="FU417" s="471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 t="str">
        <f>IF(ISERROR(MATCH(FQ$417,INPUT!C$4:Y$4,0))&lt;&gt;TRUE,MATCH(FQ$417,INPUT!C$4:Y$4,0),"")</f>
        <v/>
      </c>
    </row>
    <row r="419" spans="2:178" x14ac:dyDescent="0.45">
      <c r="B419" s="31" t="s">
        <v>255</v>
      </c>
      <c r="C419" s="55">
        <f>COUNTIF(BZ418:BZ492,"=TRUE")</f>
        <v>0</v>
      </c>
      <c r="D419" s="55">
        <v>75</v>
      </c>
      <c r="E419" s="41" t="str">
        <f>ROUND(C419/D419*100,0)&amp;"%"</f>
        <v>0%</v>
      </c>
      <c r="F419" s="23">
        <f>LOOKUP(COUNTIF(BZ418:BZ492,TRUE),FQ419:FQ494,FR419:FR494)</f>
        <v>1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2" t="s">
        <v>180</v>
      </c>
      <c r="C420" s="55">
        <f>COUNTIF(EK418:EK477,"=TRUE")</f>
        <v>0</v>
      </c>
      <c r="D420" s="55">
        <v>60</v>
      </c>
      <c r="E420" s="41" t="str">
        <f>ROUND(C420/D420*100,0)&amp;"%"</f>
        <v>0%</v>
      </c>
      <c r="F420" s="23">
        <f>LOOKUP(COUNTIF(EK418:EK477,TRUE),FQ419:FQ479,FS419:FS479)</f>
        <v>1</v>
      </c>
      <c r="G420" s="23">
        <v>36</v>
      </c>
      <c r="H420" s="25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2" t="s">
        <v>181</v>
      </c>
      <c r="C421" s="55">
        <f>COUNTIF(AO418:AO457,"=TRUE")</f>
        <v>0</v>
      </c>
      <c r="D421" s="55">
        <v>40</v>
      </c>
      <c r="E421" s="41" t="str">
        <f>ROUND(C421/D421*100,0)&amp;"%"</f>
        <v>0%</v>
      </c>
      <c r="F421" s="23">
        <f>LOOKUP(COUNTIF(AO418:AO457,TRUE),FQ419:FQ459,FT419:FT459)</f>
        <v>1</v>
      </c>
      <c r="G421" s="23">
        <v>36</v>
      </c>
      <c r="H421" s="25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3" t="s">
        <v>256</v>
      </c>
      <c r="C422" s="56">
        <f>COUNTIF(FO418:FO457,"=TRUE")</f>
        <v>0</v>
      </c>
      <c r="D422" s="56">
        <v>40</v>
      </c>
      <c r="E422" s="41" t="str">
        <f>ROUND(C422/D422*100,0)&amp;"%"</f>
        <v>0%</v>
      </c>
      <c r="F422" s="57">
        <f>LOOKUP(COUNTIF(FO418:FO457,TRUE),FQ419:FQ459,FU419:FU459)</f>
        <v>1</v>
      </c>
      <c r="G422" s="57">
        <v>36</v>
      </c>
      <c r="H422" s="25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5" t="s">
        <v>257</v>
      </c>
      <c r="C423" s="36">
        <f>SUM(C419:C422)</f>
        <v>0</v>
      </c>
      <c r="D423" s="36">
        <f>SUM(D419:D422)</f>
        <v>215</v>
      </c>
      <c r="E423" s="41" t="str">
        <f>ROUND(C423/D423*100,0)&amp;"%"</f>
        <v>0%</v>
      </c>
      <c r="F423" s="37">
        <f>ROUND(AVERAGE(F419:F422),0)</f>
        <v>1</v>
      </c>
      <c r="G423" s="54">
        <v>36</v>
      </c>
      <c r="H423" s="38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2">
        <v>41</v>
      </c>
      <c r="FR460" s="23">
        <v>18</v>
      </c>
      <c r="FS460" s="23">
        <v>26</v>
      </c>
      <c r="FT460" s="23"/>
      <c r="FU460" s="23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2">
        <v>42</v>
      </c>
      <c r="FR461" s="23">
        <v>18</v>
      </c>
      <c r="FS461" s="23">
        <v>26</v>
      </c>
      <c r="FT461" s="23"/>
      <c r="FU461" s="23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2">
        <v>43</v>
      </c>
      <c r="FR462" s="23">
        <v>19</v>
      </c>
      <c r="FS462" s="23">
        <v>27</v>
      </c>
      <c r="FT462" s="23"/>
      <c r="FU462" s="23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2">
        <v>44</v>
      </c>
      <c r="FR463" s="23">
        <v>19</v>
      </c>
      <c r="FS463" s="23">
        <v>27</v>
      </c>
      <c r="FT463" s="23"/>
      <c r="FU463" s="23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2">
        <v>45</v>
      </c>
      <c r="FR464" s="23">
        <v>20</v>
      </c>
      <c r="FS464" s="23">
        <v>28</v>
      </c>
      <c r="FT464" s="23"/>
      <c r="FU464" s="23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2">
        <v>46</v>
      </c>
      <c r="FR465" s="23">
        <v>20</v>
      </c>
      <c r="FS465" s="23">
        <v>28</v>
      </c>
      <c r="FT465" s="23"/>
      <c r="FU465" s="23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2">
        <v>47</v>
      </c>
      <c r="FR466" s="23">
        <v>20</v>
      </c>
      <c r="FS466" s="23">
        <v>28</v>
      </c>
      <c r="FT466" s="23"/>
      <c r="FU466" s="23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2">
        <v>48</v>
      </c>
      <c r="FR467" s="23">
        <v>21</v>
      </c>
      <c r="FS467" s="23">
        <v>29</v>
      </c>
      <c r="FT467" s="23"/>
      <c r="FU467" s="23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2">
        <v>49</v>
      </c>
      <c r="FR468" s="23">
        <v>21</v>
      </c>
      <c r="FS468" s="24">
        <v>29</v>
      </c>
      <c r="FT468" s="23"/>
      <c r="FU468" s="23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2">
        <v>50</v>
      </c>
      <c r="FR469" s="23">
        <v>21</v>
      </c>
      <c r="FS469" s="23">
        <v>30</v>
      </c>
      <c r="FT469" s="23"/>
      <c r="FU469" s="23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2">
        <v>51</v>
      </c>
      <c r="FR470" s="23">
        <v>22</v>
      </c>
      <c r="FS470" s="23">
        <v>30</v>
      </c>
      <c r="FT470" s="23"/>
      <c r="FU470" s="23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2">
        <v>52</v>
      </c>
      <c r="FR471" s="23">
        <v>22</v>
      </c>
      <c r="FS471" s="23">
        <v>31</v>
      </c>
      <c r="FT471" s="23"/>
      <c r="FU471" s="23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2">
        <v>53</v>
      </c>
      <c r="FR472" s="23">
        <v>23</v>
      </c>
      <c r="FS472" s="23">
        <v>31</v>
      </c>
      <c r="FT472" s="23"/>
      <c r="FU472" s="23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2">
        <v>54</v>
      </c>
      <c r="FR473" s="23">
        <v>23</v>
      </c>
      <c r="FS473" s="24">
        <v>32</v>
      </c>
      <c r="FT473" s="23"/>
      <c r="FU473" s="23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2">
        <v>55</v>
      </c>
      <c r="FR474" s="23">
        <v>23</v>
      </c>
      <c r="FS474" s="23">
        <v>33</v>
      </c>
      <c r="FT474" s="23"/>
      <c r="FU474" s="23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2">
        <v>56</v>
      </c>
      <c r="FR475" s="23">
        <v>24</v>
      </c>
      <c r="FS475" s="23">
        <v>33</v>
      </c>
      <c r="FT475" s="23"/>
      <c r="FU475" s="23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2">
        <v>57</v>
      </c>
      <c r="FR476" s="23">
        <v>24</v>
      </c>
      <c r="FS476" s="23">
        <v>34</v>
      </c>
      <c r="FT476" s="23"/>
      <c r="FU476" s="23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2">
        <v>58</v>
      </c>
      <c r="FR477" s="23">
        <v>25</v>
      </c>
      <c r="FS477" s="23">
        <v>35</v>
      </c>
      <c r="FT477" s="23"/>
      <c r="FU477" s="23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7"/>
      <c r="FS499" s="467"/>
      <c r="FT499" s="467"/>
      <c r="FU499" s="467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69" t="s">
        <v>215</v>
      </c>
      <c r="FR500" s="470"/>
      <c r="FS500" s="470"/>
      <c r="FT500" s="470"/>
      <c r="FU500" s="471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7"/>
      <c r="FS582" s="467"/>
      <c r="FT582" s="467"/>
      <c r="FU582" s="467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69" t="s">
        <v>216</v>
      </c>
      <c r="FR583" s="470"/>
      <c r="FS583" s="470"/>
      <c r="FT583" s="470"/>
      <c r="FU583" s="471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7"/>
      <c r="FS665" s="467"/>
      <c r="FT665" s="467"/>
      <c r="FU665" s="467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69" t="s">
        <v>217</v>
      </c>
      <c r="FR666" s="470"/>
      <c r="FS666" s="470"/>
      <c r="FT666" s="470"/>
      <c r="FU666" s="471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7"/>
      <c r="FS748" s="467"/>
      <c r="FT748" s="467"/>
      <c r="FU748" s="467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69" t="s">
        <v>196</v>
      </c>
      <c r="FR749" s="470"/>
      <c r="FS749" s="470"/>
      <c r="FT749" s="470"/>
      <c r="FU749" s="471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ACT P16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1</v>
      </c>
      <c r="FK3" s="25">
        <f>ACT!F89</f>
        <v>22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A02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2" t="s">
        <v>279</v>
      </c>
      <c r="AA4" s="42" t="str">
        <f t="shared" ref="AA4:AX4" si="5">B4</f>
        <v>Type</v>
      </c>
      <c r="AB4" s="23" t="str">
        <f>C4</f>
        <v>A02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2" t="s">
        <v>279</v>
      </c>
      <c r="AZ4" s="42" t="str">
        <f t="shared" ref="AZ4:AZ9" si="6">AA4</f>
        <v>Type</v>
      </c>
      <c r="BA4" s="23" t="str">
        <f>C4</f>
        <v>A02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2" t="s">
        <v>279</v>
      </c>
      <c r="BY4" s="42" t="str">
        <f t="shared" ref="BY4:BY9" si="8">AZ4</f>
        <v>Type</v>
      </c>
      <c r="BZ4" s="23" t="str">
        <f>C4</f>
        <v>A02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2" t="s">
        <v>279</v>
      </c>
      <c r="CX4" s="42" t="str">
        <f t="shared" ref="CX4:CX9" si="10">BY4</f>
        <v>Type</v>
      </c>
      <c r="CY4" s="23" t="str">
        <f>C4</f>
        <v>A02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2" t="s">
        <v>279</v>
      </c>
      <c r="DW4" s="42" t="str">
        <f t="shared" ref="DW4:DW9" si="12">CX4</f>
        <v>Type</v>
      </c>
      <c r="DX4" s="23" t="str">
        <f t="shared" ref="DX4:ET4" si="13">C4</f>
        <v>A02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2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0" t="s">
        <v>242</v>
      </c>
      <c r="FF4" s="481"/>
      <c r="FG4" s="30" t="s">
        <v>254</v>
      </c>
      <c r="FI4" s="87" t="s">
        <v>345</v>
      </c>
      <c r="FJ4" s="25">
        <f>ACT!F4</f>
        <v>1</v>
      </c>
      <c r="FK4" s="25">
        <f>ACT!F87</f>
        <v>22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2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2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2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2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2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2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51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68%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22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64%</v>
      </c>
      <c r="FI5" s="87" t="s">
        <v>346</v>
      </c>
      <c r="FJ5" s="25">
        <f>ACT!F7</f>
        <v>1</v>
      </c>
      <c r="FK5" s="25">
        <f>ACT!F90</f>
        <v>22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2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2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2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2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2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2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16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27%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15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13%</v>
      </c>
      <c r="FI6" s="87" t="s">
        <v>239</v>
      </c>
      <c r="FJ6" s="25">
        <f>ACT!F5</f>
        <v>1</v>
      </c>
      <c r="FK6" s="25">
        <f>ACT!F88</f>
        <v>15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2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2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2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2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2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2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24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60%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22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58%</v>
      </c>
      <c r="FI7" s="72" t="s">
        <v>354</v>
      </c>
      <c r="FJ7" s="88">
        <f>ACT!F8</f>
        <v>1</v>
      </c>
      <c r="FK7" s="88">
        <f>ACT!F91</f>
        <v>20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2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2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2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2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2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3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22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55%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22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65%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2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113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53%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20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48%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58%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2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2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2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2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2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64%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2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2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2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2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2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2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1%</v>
      </c>
      <c r="FK12" s="23" t="str">
        <f>ACT!H90</f>
        <v>65%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1%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2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2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2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2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2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2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0" t="s">
        <v>242</v>
      </c>
      <c r="FF13" s="481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13%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2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2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2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2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2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2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48%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1%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2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2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2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2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2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2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2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2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2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2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2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2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2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2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2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2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2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2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A02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2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2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2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2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2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2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ACT P16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2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2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2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2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2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2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2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2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2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2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2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2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22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2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2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2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2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2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2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22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2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2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2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2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2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2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0" t="s">
        <v>242</v>
      </c>
      <c r="FF22" s="481"/>
      <c r="FG22" s="30" t="s">
        <v>254</v>
      </c>
      <c r="FJ22" s="23">
        <f>IF(FJ$17&lt;&gt;0,LOOKUP(FJ$17,$FJ$2:$GF$2,$FJ5:$GF5),0)*FJ$19</f>
        <v>22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2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2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2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2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2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2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15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2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2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2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2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2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2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20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2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2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2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2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2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2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2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2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2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2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2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2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58%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2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2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2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2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2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64%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2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2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2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2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2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2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65%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2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2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2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2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2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2"/>
      <c r="FA29" s="16" t="s">
        <v>317</v>
      </c>
      <c r="FJ29" s="41" t="str">
        <f>IF(FJ$17&lt;&gt;0,LOOKUP(FJ$17,$FJ$9:$GF$9,$FJ13:$GF13),0)</f>
        <v>13%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2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2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2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2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2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2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48%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2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2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2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2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2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2"/>
      <c r="FA31" s="30"/>
      <c r="FB31" s="458" t="s">
        <v>240</v>
      </c>
      <c r="FC31" s="459"/>
      <c r="FD31" s="460"/>
      <c r="FE31" s="480" t="s">
        <v>242</v>
      </c>
      <c r="FF31" s="481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2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2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2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2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2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2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2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2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2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2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2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2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2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2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2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2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2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2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2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2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2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2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2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2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2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2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2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2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2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2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2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2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2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2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2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2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2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2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2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2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2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2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2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2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2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2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2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2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2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2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2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2"/>
      <c r="FA40" s="30"/>
      <c r="FB40" s="458" t="s">
        <v>240</v>
      </c>
      <c r="FC40" s="459"/>
      <c r="FD40" s="460"/>
      <c r="FE40" s="480" t="s">
        <v>242</v>
      </c>
      <c r="FF40" s="481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2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2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2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2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2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2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2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2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2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2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2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2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2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2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2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2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2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2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2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2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2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2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2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>
        <f>IF(ISNUMBER(SEARCH("A*",FJ$17)),FJ20,"")</f>
        <v>22</v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2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2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2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2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2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2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>
        <f>IF(ISNUMBER(SEARCH("A*",FJ$17)),FJ21,"")</f>
        <v>22</v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2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2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2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2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2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2"/>
      <c r="FB46" s="66"/>
      <c r="FC46" s="66"/>
      <c r="FD46" s="66"/>
      <c r="FE46" s="68"/>
      <c r="FF46" s="69"/>
      <c r="FG46" s="18"/>
      <c r="FJ46" s="23">
        <f>IF(ISNUMBER(SEARCH("A*",FJ$17)),FJ22,"")</f>
        <v>22</v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2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2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2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2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2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2"/>
      <c r="FA47" s="16" t="s">
        <v>319</v>
      </c>
      <c r="FJ47" s="23">
        <f>IF(ISNUMBER(SEARCH("A*",FJ$17)),FJ23,"")</f>
        <v>15</v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2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2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2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2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2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2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>
        <f>IF(ISNUMBER(SEARCH("A*",FJ$17)),FJ24,"")</f>
        <v>20</v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2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2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2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2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2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2"/>
      <c r="FA49" s="30"/>
      <c r="FB49" s="458" t="s">
        <v>240</v>
      </c>
      <c r="FC49" s="459"/>
      <c r="FD49" s="460"/>
      <c r="FE49" s="480" t="s">
        <v>242</v>
      </c>
      <c r="FF49" s="481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2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2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2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2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2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2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2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2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2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2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2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 t="e">
        <f>ROUND(AVERAGE(FM52,FR52)*100,0)</f>
        <v>#DIV/0!</v>
      </c>
      <c r="FU52" s="99" t="e">
        <f>IF(FV52&lt;&gt;"",FT52,"")</f>
        <v>#DIV/0!</v>
      </c>
      <c r="FV52" s="23" t="e">
        <f>IF(FT52&gt;FT59,"SAT","")&amp;IF(FT52=FM59,"EQUAL","")</f>
        <v>#DIV/0!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2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2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2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2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 t="e">
        <f>ROUND(AVERAGE(FM53,FR53)*100,0)</f>
        <v>#DIV/0!</v>
      </c>
      <c r="FU53" s="99" t="e">
        <f>IF(FV53&lt;&gt;"",FT53,"")</f>
        <v>#DIV/0!</v>
      </c>
      <c r="FV53" s="23" t="e">
        <f>IF(FT53&gt;FT60,"SAT","")&amp;IF(FT53=FM60,"EQUAL","")</f>
        <v>#DIV/0!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22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3" t="str">
        <f>INDEX(FJ26:GF26,,MATCH(1,FJ$19:GF$19,0))</f>
        <v>58%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2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2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2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2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22</v>
      </c>
      <c r="GC54" s="94">
        <f>IF(ISNUMBER(SEARCH("S*",_xlfn.CONCAT(FJ17:GF17))),400,0)+
  IF(ISNUMBER(SEARCH("P*",_xlfn.CONCAT(FJ17:GF17))),380,0)+
  IF(ISNUMBER(SEARCH("A*",_xlfn.CONCAT(FJ17:GF17))),36,0)</f>
        <v>36</v>
      </c>
      <c r="GD54" s="103" t="str">
        <f>INDEX(FJ27:GF27,,MATCH(1,FJ$19:GF$19,0))</f>
        <v>64%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2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2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2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2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2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2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 t="e">
        <f>ROUND(AVERAGE(FM55,FR55)*100,0)</f>
        <v>#DIV/0!</v>
      </c>
      <c r="FU55" s="99" t="e">
        <f>IF(FV55&lt;&gt;"",FT55,"")</f>
        <v>#DIV/0!</v>
      </c>
      <c r="FV55" s="23" t="e">
        <f>IF(FT55&gt;FT61,"SAT","")&amp;IF(FT55=FM61,"EQUAL","")</f>
        <v>#DIV/0!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44</v>
      </c>
      <c r="GC55" s="94">
        <f>IF(ISNUMBER(SEARCH("S*",_xlfn.CONCAT(FJ17:GF17))),800,0)+
  IF(ISNUMBER(SEARCH("P*",_xlfn.CONCAT(FJ17:GF17))),760,0)+
  IF(ISNUMBER(SEARCH("A*",_xlfn.CONCAT(FJ17:GF17))),36,0)</f>
        <v>36</v>
      </c>
      <c r="GD55" s="103" t="str">
        <f>INDEX(FJ28:GF28,,MATCH(1,FJ$19:GF$19,0))</f>
        <v>65%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2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2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2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2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2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2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 t="e">
        <f>ROUND(AVERAGE(FM56,FR56)*100,0)</f>
        <v>#DIV/0!</v>
      </c>
      <c r="FU56" s="99" t="e">
        <f>IF(FV56&lt;&gt;"",FT56,"")</f>
        <v>#DIV/0!</v>
      </c>
      <c r="FV56" s="23" t="e">
        <f>IF(FT56&gt;FT62,"SAT","")&amp;IF(FT56=FM62,"EQUAL","")</f>
        <v>#DIV/0!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15</v>
      </c>
      <c r="GC56" s="94">
        <f>IF(ISNUMBER(SEARCH("S*",_xlfn.CONCAT(FJ17:GF17))),800,0)+
  IF(ISNUMBER(SEARCH("P*",_xlfn.CONCAT(FJ17:GF17))),760,0)+
  IF(ISNUMBER(SEARCH("A*",_xlfn.CONCAT(FJ17:GF17))),36,0)</f>
        <v>36</v>
      </c>
      <c r="GD56" s="103" t="str">
        <f>INDEX(FJ29:GF29,,MATCH(1,FJ$19:GF$19,0))</f>
        <v>13%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2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2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2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2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2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2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20</v>
      </c>
      <c r="GC57" s="94">
        <f>IF(ISNUMBER(SEARCH("S*",_xlfn.CONCAT(FJ17:GF17))),1600,0)+
  IF(ISNUMBER(SEARCH("P*",_xlfn.CONCAT(FJ17:GF17))),1520,0)+
  IF(ISNUMBER(SEARCH("A*",_xlfn.CONCAT(FJ17:GF17))),36,0)</f>
        <v>36</v>
      </c>
      <c r="GD57" s="103" t="str">
        <f>INDEX(FJ30:GF30,,MATCH(1,FJ$19:GF$19,0))</f>
        <v>48%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2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2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2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2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2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2"/>
      <c r="FA58" s="30"/>
      <c r="FB58" s="458" t="s">
        <v>240</v>
      </c>
      <c r="FC58" s="459"/>
      <c r="FD58" s="460"/>
      <c r="FE58" s="480" t="s">
        <v>242</v>
      </c>
      <c r="FF58" s="481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2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2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2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2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2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2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1</v>
      </c>
      <c r="FK59" s="23">
        <f>IF(FJ59&lt;&gt;0,AVERAGE(FJ44:GF44),"")</f>
        <v>22</v>
      </c>
      <c r="FL59" s="23">
        <v>36</v>
      </c>
      <c r="FM59" s="98">
        <f>IF(FJ59&lt;&gt;0,FJ59*FK59/FL59,"")</f>
        <v>0.61111111111111116</v>
      </c>
      <c r="FT59" s="25">
        <f>ROUND(FM59*100,0)</f>
        <v>61</v>
      </c>
      <c r="FU59" s="99" t="e">
        <f>IF(FV59&lt;&gt;"",FT59,"")</f>
        <v>#DIV/0!</v>
      </c>
      <c r="FV59" s="23" t="e">
        <f>IF(FT59&gt;FT52,"ACT","")</f>
        <v>#DIV/0!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2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2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2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2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2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2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1</v>
      </c>
      <c r="FK60" s="23">
        <f>IF(FJ60&lt;&gt;0,AVERAGE(FJ45:GF45),"")</f>
        <v>22</v>
      </c>
      <c r="FL60" s="23">
        <v>36</v>
      </c>
      <c r="FM60" s="98">
        <f>IF(FJ60&lt;&gt;0,FJ60*FK60/FL60,"")</f>
        <v>0.61111111111111116</v>
      </c>
      <c r="FT60" s="25">
        <f>ROUND(FM60*100,0)</f>
        <v>61</v>
      </c>
      <c r="FU60" s="99" t="e">
        <f>IF(FV60&lt;&gt;"",FT60,"")</f>
        <v>#DIV/0!</v>
      </c>
      <c r="FV60" s="23" t="e">
        <f>IF(FT60&gt;FT53,"ACT","")</f>
        <v>#DIV/0!</v>
      </c>
      <c r="GB60" s="99" t="e">
        <f>FT52</f>
        <v>#DIV/0!</v>
      </c>
      <c r="GC60" s="23">
        <f>FT59</f>
        <v>61</v>
      </c>
      <c r="GD60" s="23" t="e">
        <f>_xlfn.CONCAT(FV52,FV59)</f>
        <v>#DIV/0!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2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2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2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2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2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1</v>
      </c>
      <c r="FK61" s="23">
        <f>IF(FJ61&lt;&gt;0,AVERAGE(FJ46:GF46),"")</f>
        <v>22</v>
      </c>
      <c r="FL61" s="23">
        <v>36</v>
      </c>
      <c r="FM61" s="98">
        <f>IF(FJ61&lt;&gt;0,FJ61*FK61/FL61,"")</f>
        <v>0.61111111111111116</v>
      </c>
      <c r="FT61" s="25">
        <f>ROUND(FM61*100,0)</f>
        <v>61</v>
      </c>
      <c r="FU61" s="99" t="e">
        <f>IF(FV61&lt;&gt;"",FT61,"")</f>
        <v>#DIV/0!</v>
      </c>
      <c r="FV61" s="23" t="e">
        <f>IF(FT61&gt;FT55,"ACT","")</f>
        <v>#DIV/0!</v>
      </c>
      <c r="GB61" s="99" t="e">
        <f>FT53</f>
        <v>#DIV/0!</v>
      </c>
      <c r="GC61" s="23">
        <f>FT60</f>
        <v>61</v>
      </c>
      <c r="GD61" s="23" t="e">
        <f>_xlfn.CONCAT(FV53,FV60)</f>
        <v>#DIV/0!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2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2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2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2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2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2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1</v>
      </c>
      <c r="FK62" s="23">
        <f>IF(FJ62&lt;&gt;0,AVERAGE(FJ47:GF47),"")</f>
        <v>15</v>
      </c>
      <c r="FL62" s="23">
        <v>36</v>
      </c>
      <c r="FM62" s="98">
        <f>IF(FJ62&lt;&gt;0,FJ62*FK62/FL62,"")</f>
        <v>0.41666666666666669</v>
      </c>
      <c r="FT62" s="25">
        <f>ROUND(FM62*100,0)</f>
        <v>42</v>
      </c>
      <c r="FU62" s="99" t="e">
        <f>IF(FV62&lt;&gt;"",FT62,"")</f>
        <v>#DIV/0!</v>
      </c>
      <c r="FV62" s="23" t="e">
        <f>IF(FT62&gt;FT56,"ACT","")</f>
        <v>#DIV/0!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>
        <f>FT62</f>
        <v>42</v>
      </c>
      <c r="GD62" s="23" t="e">
        <f>_xlfn.CONCAT(FV56,FV62)</f>
        <v>#DIV/0!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2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2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2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2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2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2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1</v>
      </c>
      <c r="FK63" s="23">
        <f>IF(FJ63&lt;&gt;0,AVERAGE(FJ48:GF48),"")</f>
        <v>20</v>
      </c>
      <c r="FL63" s="23">
        <v>36</v>
      </c>
      <c r="FM63" s="98">
        <f>IF(FJ63&lt;&gt;0,FJ63*FK63/FL63,"")</f>
        <v>0.55555555555555558</v>
      </c>
      <c r="FT63" s="25">
        <f>ROUND(FM63*100,0)</f>
        <v>56</v>
      </c>
      <c r="FU63" s="99">
        <f>IF(FV63&lt;&gt;"",FT63,"")</f>
        <v>56</v>
      </c>
      <c r="FV63" s="23" t="str">
        <f>IF(FT63&gt;FT57,"ACT","")</f>
        <v>ACT</v>
      </c>
      <c r="GB63" s="99" t="e">
        <f>FT55</f>
        <v>#DIV/0!</v>
      </c>
      <c r="GC63" s="23">
        <f>FT61</f>
        <v>61</v>
      </c>
      <c r="GD63" s="23" t="e">
        <f>_xlfn.CONCAT(FV55,FV61)</f>
        <v>#DIV/0!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2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2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2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2"/>
      <c r="DW64" s="2" t="str">
        <f t="shared" si="55"/>
        <v>ACT First 10</v>
      </c>
      <c r="DX64" s="23">
        <f>IF(ISNUMBER(SEARCH("A",DX$4)),10,0)</f>
        <v>10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2"/>
      <c r="FB64" s="66"/>
      <c r="FC64" s="66"/>
      <c r="FD64" s="66"/>
      <c r="FE64" s="68"/>
      <c r="FF64" s="69"/>
      <c r="FG64" s="18"/>
      <c r="GB64" s="99" t="e">
        <f>FT56</f>
        <v>#DIV/0!</v>
      </c>
      <c r="GC64" s="23">
        <f>FT63</f>
        <v>56</v>
      </c>
      <c r="GD64" s="23" t="str">
        <f>_xlfn.CONCAT(FV57,FV63)</f>
        <v>ACT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2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2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2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2"/>
      <c r="DW65" s="2" t="str">
        <f t="shared" si="55"/>
        <v>ACT Last 10</v>
      </c>
      <c r="DX65" s="23">
        <f>IF(ISNUMBER(SEARCH("A",DX$4)),10,0)</f>
        <v>10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2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2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2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2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2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2"/>
      <c r="DW66" s="2" t="str">
        <f t="shared" si="55"/>
        <v>ACT Rest</v>
      </c>
      <c r="DX66" s="23">
        <f>IF(ISNUMBER(SEARCH("A",DX$4)),20,0)</f>
        <v>20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2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ACT P16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2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2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2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2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2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2"/>
      <c r="FA67" s="30"/>
      <c r="FB67" s="458" t="s">
        <v>240</v>
      </c>
      <c r="FC67" s="459"/>
      <c r="FD67" s="460"/>
      <c r="FE67" s="480" t="s">
        <v>242</v>
      </c>
      <c r="FF67" s="481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2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2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2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2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2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2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22</v>
      </c>
      <c r="GC68" s="8" t="str">
        <f>IF(SUM($FJ$19:$GF$19)=1,"/"&amp;GC53,GC60)</f>
        <v>/36</v>
      </c>
      <c r="GD68" s="76" t="str">
        <f>IF(SUM($FJ$19:$GF$19)=1,GD53,GD60)</f>
        <v>58%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2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2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2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2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2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2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22</v>
      </c>
      <c r="GC69" s="94" t="str">
        <f>IF(SUM($FJ$19:$GF$19)=1,"/"&amp;GC54,GC61)</f>
        <v>/36</v>
      </c>
      <c r="GD69" s="76" t="str">
        <f>IF(SUM($FJ$19:$GF$19)=1,GD54,GD61)</f>
        <v>64%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2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2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2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2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2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2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SCIEN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#REF!</v>
      </c>
      <c r="GB70" s="94">
        <f>IF(SUM($FJ$19:$GF$19)=1,GB55,GB62)</f>
        <v>44</v>
      </c>
      <c r="GC70" s="94" t="str">
        <f>IF(SUM($FJ$19:$GF$19)=1,"/"&amp;GC55,GC62)</f>
        <v>/36</v>
      </c>
      <c r="GD70" s="76" t="str">
        <f>IF(SUM($FJ$19:$GF$19)=1,GD55,GD62)</f>
        <v>65%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2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2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2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2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2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2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15</v>
      </c>
      <c r="GC71" s="94" t="str">
        <f>IF(SUM($FJ$19:$GF$19)=1,"/"&amp;GC56,GC63)</f>
        <v>/36</v>
      </c>
      <c r="GD71" s="76" t="str">
        <f>IF(SUM($FJ$19:$GF$19)=1,GD56,GD63)</f>
        <v>13%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2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2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2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2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2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2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20</v>
      </c>
      <c r="GC72" s="94" t="str">
        <f>IF(SUM($FJ$19:$GF$19)=1,"/"&amp;GC57,GC64)</f>
        <v>/36</v>
      </c>
      <c r="GD72" s="76" t="str">
        <f>IF(SUM($FJ$19:$GF$19)=1,GD57,GD64)</f>
        <v>48%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2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2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2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2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2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2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2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2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2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2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2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2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2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2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2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2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2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2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2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2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2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2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2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2"/>
      <c r="FA76" s="30"/>
      <c r="FB76" s="458" t="s">
        <v>240</v>
      </c>
      <c r="FC76" s="459"/>
      <c r="FD76" s="460"/>
      <c r="FE76" s="480" t="s">
        <v>242</v>
      </c>
      <c r="FF76" s="481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2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2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2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2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2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2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2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2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2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2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2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2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2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2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2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2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2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2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2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2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2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2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2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2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2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2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2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2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2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2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2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2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2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2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2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2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2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2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2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2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2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2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2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2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2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2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2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2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2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2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2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2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2"/>
      <c r="FA85" s="30"/>
      <c r="FB85" s="458" t="s">
        <v>240</v>
      </c>
      <c r="FC85" s="459"/>
      <c r="FD85" s="460"/>
      <c r="FE85" s="480" t="s">
        <v>242</v>
      </c>
      <c r="FF85" s="481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2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2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2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2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2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2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2"/>
      <c r="AA87" t="str">
        <f t="shared" si="64"/>
        <v>PSAT First 10</v>
      </c>
      <c r="AB87" s="23">
        <f>IF(ISNUMBER(SEARCH("P",AB$4)),10,0)</f>
        <v>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2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2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2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2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2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2"/>
      <c r="AA88" t="str">
        <f t="shared" si="64"/>
        <v>PSAT Last 10</v>
      </c>
      <c r="AB88" s="23">
        <f>IF(ISNUMBER(SEARCH("P",AB$4)),10,0)</f>
        <v>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2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2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2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2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2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2"/>
      <c r="AA89" t="str">
        <f t="shared" si="64"/>
        <v>PSAT Rest</v>
      </c>
      <c r="AB89" s="23">
        <f>IF(ISNUMBER(SEARCH("P",AB$4)),24,0)</f>
        <v>0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2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2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2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2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2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2"/>
      <c r="AA90" t="str">
        <f t="shared" si="64"/>
        <v>ACT First 10</v>
      </c>
      <c r="AB90" s="23">
        <f>IF(ISNUMBER(SEARCH("A",AB$4)),10,0)</f>
        <v>10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2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2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2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2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0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2"/>
      <c r="AA91" t="str">
        <f t="shared" si="64"/>
        <v>ACT Last 10</v>
      </c>
      <c r="AB91" s="23">
        <f>IF(ISNUMBER(SEARCH("A",AB$4)),10,0)</f>
        <v>10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2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2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2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2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10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55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2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2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2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2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2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10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2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2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2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2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2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2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20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2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2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2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2"/>
      <c r="FA94" s="30"/>
      <c r="FB94" s="458" t="s">
        <v>240</v>
      </c>
      <c r="FC94" s="459"/>
      <c r="FD94" s="460"/>
      <c r="FE94" s="480" t="s">
        <v>242</v>
      </c>
      <c r="FF94" s="481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2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2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2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2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2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2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2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2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2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2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2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2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2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2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2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2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2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2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2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2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2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2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2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2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2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2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2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2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2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2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2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2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2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2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2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2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2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2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2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2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2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2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2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2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2"/>
      <c r="FA103" s="30"/>
      <c r="FB103" s="458" t="s">
        <v>240</v>
      </c>
      <c r="FC103" s="459"/>
      <c r="FD103" s="460"/>
      <c r="FE103" s="480" t="s">
        <v>242</v>
      </c>
      <c r="FF103" s="481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2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2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2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2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2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2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2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2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2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2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2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2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2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2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2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2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2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2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2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2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2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2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2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2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2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2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2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2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2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2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2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2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2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2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2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2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2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2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2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2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2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2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2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2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2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2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2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2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2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2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2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2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2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0" t="s">
        <v>242</v>
      </c>
      <c r="FF112" s="481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2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2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2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2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2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2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2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2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2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2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2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2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2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2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2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2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2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2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2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2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2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2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2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2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2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2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2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2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2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2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2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2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2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2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2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2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2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2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2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2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2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2"/>
      <c r="DW120" s="2" t="str">
        <f t="shared" si="152"/>
        <v>ACT First 10</v>
      </c>
      <c r="DX120" s="43">
        <f t="shared" si="148"/>
        <v>10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2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2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2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2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2"/>
      <c r="DW121" s="2" t="str">
        <f t="shared" si="152"/>
        <v>ACT Last 10</v>
      </c>
      <c r="DX121" s="43">
        <f t="shared" si="148"/>
        <v>10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0" t="s">
        <v>242</v>
      </c>
      <c r="FF121" s="481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2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2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2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2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2"/>
      <c r="DW122" s="2" t="str">
        <f t="shared" si="152"/>
        <v>ACT Rest</v>
      </c>
      <c r="DX122" s="43">
        <f t="shared" si="148"/>
        <v>20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2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2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2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2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2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2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2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2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2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2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2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2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2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2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2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3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2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2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2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2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3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2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2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2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2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3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2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2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2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2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3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2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2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2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2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3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2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2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2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0" t="s">
        <v>242</v>
      </c>
      <c r="FF130" s="481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3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2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2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2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2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3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2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2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2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2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3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2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2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2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2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3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2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2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2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2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3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2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2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2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2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3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2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2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2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2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2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2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2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2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2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2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2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2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2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2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0" t="s">
        <v>242</v>
      </c>
      <c r="FF139" s="481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2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2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2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2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2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2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2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2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2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2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2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2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2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2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2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2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2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2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2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2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2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2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2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2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2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2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2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2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2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2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2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2"/>
      <c r="FA148" s="30"/>
      <c r="FB148" s="458" t="s">
        <v>240</v>
      </c>
      <c r="FC148" s="459"/>
      <c r="FD148" s="460"/>
      <c r="FE148" s="480" t="s">
        <v>242</v>
      </c>
      <c r="FF148" s="481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2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2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2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2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2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2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2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2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2"/>
      <c r="AZ151" t="str">
        <f t="shared" si="109"/>
        <v>PSAT First 10</v>
      </c>
      <c r="BA151" s="23">
        <f>IF(ISNUMBER(SEARCH("P",BA$4)),10,0)</f>
        <v>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2"/>
      <c r="BY151" t="str">
        <f t="shared" si="110"/>
        <v>PSAT First 10</v>
      </c>
      <c r="BZ151" s="23">
        <f>IF(ISNUMBER(SEARCH("P",BZ$4)),10,0)</f>
        <v>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2"/>
      <c r="CX151" t="str">
        <f t="shared" si="111"/>
        <v>PSAT First 10</v>
      </c>
      <c r="CY151" s="23">
        <f t="shared" si="112"/>
        <v>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2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2"/>
      <c r="AZ152" t="str">
        <f t="shared" si="109"/>
        <v>PSAT Last 10</v>
      </c>
      <c r="BA152" s="23">
        <f>IF(ISNUMBER(SEARCH("P",BA$4)),10,0)</f>
        <v>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2"/>
      <c r="BY152" t="str">
        <f t="shared" si="110"/>
        <v>PSAT Last 10</v>
      </c>
      <c r="BZ152" s="23">
        <f>IF(ISNUMBER(SEARCH("P",BZ$4)),10,0)</f>
        <v>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2"/>
      <c r="CX152" t="str">
        <f t="shared" si="111"/>
        <v>PSAT Last 10</v>
      </c>
      <c r="CY152" s="23">
        <f t="shared" si="112"/>
        <v>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2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2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2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2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2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2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2"/>
      <c r="BY154" t="str">
        <f t="shared" si="290"/>
        <v>PSAT Easy</v>
      </c>
      <c r="BZ154" s="23">
        <f>IF(ISNUMBER(SEARCH("P",BZ$4)),11,0)</f>
        <v>0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2"/>
      <c r="CX154" t="str">
        <f t="shared" si="292"/>
        <v>PSAT Easy</v>
      </c>
      <c r="CY154" s="23">
        <f t="shared" si="293"/>
        <v>0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2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2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2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2"/>
      <c r="CX155" t="str">
        <f t="shared" si="292"/>
        <v>PSAT Medium</v>
      </c>
      <c r="CY155" s="23">
        <f t="shared" si="293"/>
        <v>0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2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2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2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2"/>
      <c r="CX156" t="str">
        <f t="shared" si="292"/>
        <v>PSAT Hard</v>
      </c>
      <c r="CY156" s="23">
        <f t="shared" si="293"/>
        <v>0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2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4" t="s">
        <v>262</v>
      </c>
      <c r="EF156" s="484"/>
      <c r="EG156" s="484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2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2"/>
      <c r="BY157" t="str">
        <f t="shared" si="290"/>
        <v>ACT First 10</v>
      </c>
      <c r="BZ157" s="23">
        <f>IF(ISNUMBER(SEARCH("A",BZ$4)),10,0)</f>
        <v>10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2"/>
      <c r="CX157" t="str">
        <f t="shared" si="292"/>
        <v>ACT First 10</v>
      </c>
      <c r="CY157" s="23">
        <f t="shared" si="293"/>
        <v>10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2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0" t="s">
        <v>242</v>
      </c>
      <c r="FF157" s="481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2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2"/>
      <c r="BY158" t="str">
        <f t="shared" si="290"/>
        <v>ACT Last 10</v>
      </c>
      <c r="BZ158" s="23">
        <f>IF(ISNUMBER(SEARCH("A",BZ$4)),10,0)</f>
        <v>10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2"/>
      <c r="CX158" t="str">
        <f t="shared" si="292"/>
        <v>ACT Last 10</v>
      </c>
      <c r="CY158" s="23">
        <f t="shared" si="293"/>
        <v>10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2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2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2"/>
      <c r="BY159" t="str">
        <f t="shared" si="290"/>
        <v>ACT Rest</v>
      </c>
      <c r="BZ159" s="23">
        <f>IF(ISNUMBER(SEARCH("A",BZ$4)),40,0)</f>
        <v>40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2"/>
      <c r="CX159" t="str">
        <f t="shared" si="292"/>
        <v>ACT Rest</v>
      </c>
      <c r="CY159" s="23">
        <f t="shared" si="293"/>
        <v>40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2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2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2"/>
      <c r="BY160" t="str">
        <f t="shared" si="290"/>
        <v>ACT Easy</v>
      </c>
      <c r="BZ160" s="23">
        <f>IF(ISNUMBER(SEARCH("A",BZ$4)),20,0)</f>
        <v>20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2"/>
      <c r="CX160" t="str">
        <f t="shared" si="292"/>
        <v>ACT Easy</v>
      </c>
      <c r="CY160" s="23">
        <f t="shared" si="293"/>
        <v>20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2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2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2"/>
      <c r="BY161" t="str">
        <f t="shared" si="290"/>
        <v>ACT Medium</v>
      </c>
      <c r="BZ161" s="23">
        <f>IF(ISNUMBER(SEARCH("A",BZ$4)),20,0)</f>
        <v>20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2"/>
      <c r="CX161" t="str">
        <f t="shared" si="292"/>
        <v>ACT Medium</v>
      </c>
      <c r="CY161" s="23">
        <f t="shared" si="293"/>
        <v>20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2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2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2"/>
      <c r="BY162" t="str">
        <f t="shared" si="290"/>
        <v>ACT Hard</v>
      </c>
      <c r="BZ162" s="23">
        <f>IF(ISNUMBER(SEARCH("A",BZ$4)),20,0)</f>
        <v>20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2"/>
      <c r="CX162" t="str">
        <f t="shared" si="292"/>
        <v>ACT Hard</v>
      </c>
      <c r="CY162" s="23">
        <f t="shared" si="293"/>
        <v>20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2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2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2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2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2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2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2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2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2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2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2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2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2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2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2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2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2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0" t="s">
        <v>242</v>
      </c>
      <c r="FF166" s="481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2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2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2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2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2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2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2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2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2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2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2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2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2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2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2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0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2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2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2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2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10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2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2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2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10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2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2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2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2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55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2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2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2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2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0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2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2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2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2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8" t="s">
        <v>240</v>
      </c>
      <c r="FC175" s="459"/>
      <c r="FD175" s="460"/>
      <c r="FE175" s="480" t="s">
        <v>242</v>
      </c>
      <c r="FF175" s="481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10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2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2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2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2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10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2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2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2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20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2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2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2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2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2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2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2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2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2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2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2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2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2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2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2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0" t="s">
        <v>242</v>
      </c>
      <c r="FF184" s="481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2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2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2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2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2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2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2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2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2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2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2"/>
      <c r="DW189" s="111" t="s">
        <v>342</v>
      </c>
      <c r="DX189" s="25">
        <f>SUM(DX93:ET93)</f>
        <v>0</v>
      </c>
      <c r="DY189" s="25">
        <f>DZ189-DX189</f>
        <v>10</v>
      </c>
      <c r="DZ189" s="25">
        <f>SUM(DX121:ET121)</f>
        <v>10</v>
      </c>
      <c r="EA189" s="25" t="str">
        <f>IF(DZ189&lt;&gt;0,DY189&amp;" / "&amp;DZ189,"")</f>
        <v>10 / 10</v>
      </c>
      <c r="EB189" s="108">
        <f>IF(DZ189&lt;&gt;0,DY189/DZ189,"")</f>
        <v>1</v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2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2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2"/>
      <c r="DW190" s="111" t="s">
        <v>395</v>
      </c>
      <c r="DX190" s="25">
        <f>SUM(DX92:ET92)</f>
        <v>0</v>
      </c>
      <c r="DY190" s="25">
        <f>DZ190-DX190</f>
        <v>10</v>
      </c>
      <c r="DZ190" s="25">
        <f>SUM(DX120:ET120)</f>
        <v>10</v>
      </c>
      <c r="EA190" s="25" t="str">
        <f>IF(DZ190&lt;&gt;0,DY190&amp;" / "&amp;DZ190,"")</f>
        <v>10 / 10</v>
      </c>
      <c r="EB190" s="108">
        <f>IF(DZ190&lt;&gt;0,DY190/DZ190,"")</f>
        <v>1</v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2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2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2"/>
      <c r="DW191" s="111" t="s">
        <v>396</v>
      </c>
      <c r="DX191" s="25">
        <f>SUM(DX94:ET94)</f>
        <v>0</v>
      </c>
      <c r="DY191" s="25">
        <f>DZ191-DX191</f>
        <v>20</v>
      </c>
      <c r="DZ191" s="25">
        <f>SUM(DX122:ET122)</f>
        <v>20</v>
      </c>
      <c r="EA191" s="25" t="str">
        <f>IF(DZ191&lt;&gt;0,DY191&amp;" / "&amp;DZ191,"")</f>
        <v>20 / 20</v>
      </c>
      <c r="EB191" s="108">
        <f>IF(DZ191&lt;&gt;0,DY191/DZ191,"")</f>
        <v>1</v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2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2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2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2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2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2"/>
      <c r="FA193" s="30"/>
      <c r="FB193" s="458" t="s">
        <v>240</v>
      </c>
      <c r="FC193" s="459"/>
      <c r="FD193" s="460"/>
      <c r="FE193" s="480" t="s">
        <v>242</v>
      </c>
      <c r="FF193" s="481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2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2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2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2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2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2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2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2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2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2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2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2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2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2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2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2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2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2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2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2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2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2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2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2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2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2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2"/>
      <c r="FA202" s="30"/>
      <c r="FB202" s="458" t="s">
        <v>240</v>
      </c>
      <c r="FC202" s="459"/>
      <c r="FD202" s="460"/>
      <c r="FE202" s="480" t="s">
        <v>242</v>
      </c>
      <c r="FF202" s="481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2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2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2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2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2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2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2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2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2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2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2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2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2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2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2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2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2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2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2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2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2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2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2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2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2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2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2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2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2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2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2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2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2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2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2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4" t="s">
        <v>262</v>
      </c>
      <c r="AJ215" s="484"/>
      <c r="AK215" s="484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2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2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2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2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2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2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2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2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2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2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2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2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2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2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2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4" t="s">
        <v>262</v>
      </c>
      <c r="K220" s="484"/>
      <c r="L220" s="484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2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2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2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2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2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2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2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2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2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2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2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2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2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2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2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2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2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2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2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2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2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2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2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2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2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2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2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2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2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2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2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2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2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2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2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2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2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2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2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2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2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2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2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2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2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2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2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2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2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2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2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2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2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2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2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2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2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2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2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2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2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2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2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2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2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2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2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2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2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2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2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2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2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2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2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2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2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2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2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2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2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2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10</v>
      </c>
      <c r="AD251" s="25">
        <f>SUM(AB173:AX173)</f>
        <v>10</v>
      </c>
      <c r="AE251" s="25" t="str">
        <f>IF(AD251&lt;&gt;0,AC251&amp;" / "&amp;AD251,"")</f>
        <v>10 / 10</v>
      </c>
      <c r="AF251" s="108">
        <f>IF(AD251&lt;&gt;0,AC251/AD251,"")</f>
        <v>1</v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2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2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10</v>
      </c>
      <c r="AD252" s="25">
        <f>SUM(AB172:AX172)</f>
        <v>10</v>
      </c>
      <c r="AE252" s="25" t="str">
        <f>IF(AD252&lt;&gt;0,AC252&amp;" / "&amp;AD252,"")</f>
        <v>10 / 10</v>
      </c>
      <c r="AF252" s="108">
        <f>IF(AD252&lt;&gt;0,AC252/AD252,"")</f>
        <v>1</v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2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2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55</v>
      </c>
      <c r="AD253" s="25">
        <f>SUM(AB174:AX174)</f>
        <v>55</v>
      </c>
      <c r="AE253" s="25" t="str">
        <f>IF(AD253&lt;&gt;0,AC253&amp;" / "&amp;AD253,"")</f>
        <v>55 / 55</v>
      </c>
      <c r="AF253" s="108">
        <f>IF(AD253&lt;&gt;0,AC253/AD253,"")</f>
        <v>1</v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2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2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2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2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2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2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2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2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2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2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2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2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2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2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2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2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2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2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10</v>
      </c>
      <c r="E262" s="25">
        <f>SUM(C177:Y177)</f>
        <v>10</v>
      </c>
      <c r="F262" s="25" t="str">
        <f t="shared" ref="F262:F272" si="713">IF(E262&lt;&gt;0,D262&amp;" / "&amp;E262,"")</f>
        <v>10 / 10</v>
      </c>
      <c r="G262" s="108">
        <f t="shared" ref="G262:G272" si="714">IF(E262&lt;&gt;0,D262/E262,"")</f>
        <v>1</v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2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2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10</v>
      </c>
      <c r="E263" s="25">
        <f>SUM(C176:Y176)</f>
        <v>10</v>
      </c>
      <c r="F263" s="25" t="str">
        <f t="shared" si="713"/>
        <v>10 / 10</v>
      </c>
      <c r="G263" s="108">
        <f t="shared" si="714"/>
        <v>1</v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2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2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20</v>
      </c>
      <c r="E264" s="25">
        <f>SUM(C178:Y178)</f>
        <v>20</v>
      </c>
      <c r="F264" s="25" t="str">
        <f t="shared" si="713"/>
        <v>20 / 20</v>
      </c>
      <c r="G264" s="108">
        <f t="shared" si="714"/>
        <v>1</v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2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2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2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2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2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2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2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2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2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2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2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2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0</v>
      </c>
      <c r="E270" s="25">
        <f>SUM(C174:Y174)</f>
        <v>0</v>
      </c>
      <c r="F270" s="25" t="str">
        <f t="shared" si="713"/>
        <v/>
      </c>
      <c r="G270" s="108" t="str">
        <f t="shared" si="714"/>
        <v/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0</v>
      </c>
      <c r="E271" s="25">
        <f>SUM(C173:Y173)</f>
        <v>0</v>
      </c>
      <c r="F271" s="25" t="str">
        <f t="shared" si="713"/>
        <v/>
      </c>
      <c r="G271" s="108" t="str">
        <f t="shared" si="714"/>
        <v/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0</v>
      </c>
      <c r="E272" s="25">
        <f>SUM(C175:Y175)</f>
        <v>0</v>
      </c>
      <c r="F272" s="25" t="str">
        <f t="shared" si="713"/>
        <v/>
      </c>
      <c r="G272" s="108" t="str">
        <f t="shared" si="714"/>
        <v/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0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0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0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0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0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0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0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0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0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0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0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10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10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10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10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40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40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20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20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20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20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20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20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4" t="s">
        <v>262</v>
      </c>
      <c r="BF381" s="484"/>
      <c r="BG381" s="484"/>
      <c r="CD381" s="484" t="s">
        <v>262</v>
      </c>
      <c r="CE381" s="484"/>
      <c r="CF381" s="484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4" t="s">
        <v>262</v>
      </c>
      <c r="DG381" s="484"/>
      <c r="DH381" s="484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20</v>
      </c>
      <c r="DA453" s="25">
        <f>SUM(CY312:DU312)</f>
        <v>20</v>
      </c>
      <c r="DB453" s="25" t="str">
        <f>IF(DA453&lt;&gt;0,CZ453&amp;" / "&amp;DA453,"")</f>
        <v>20 / 20</v>
      </c>
      <c r="DC453" s="108">
        <f>IF(DA453&lt;&gt;0,CZ453/DA453,"")</f>
        <v>1</v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20</v>
      </c>
      <c r="DA454" s="25">
        <f>SUM(CY313:DU313)</f>
        <v>20</v>
      </c>
      <c r="DB454" s="25" t="str">
        <f>IF(DA454&lt;&gt;0,CZ454&amp;" / "&amp;DA454,"")</f>
        <v>20 / 20</v>
      </c>
      <c r="DC454" s="108">
        <f>IF(DA454&lt;&gt;0,CZ454/DA454,"")</f>
        <v>1</v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20</v>
      </c>
      <c r="DA455" s="25">
        <f>SUM(CY314:DU314)</f>
        <v>20</v>
      </c>
      <c r="DB455" s="25" t="str">
        <f>IF(DA455&lt;&gt;0,CZ455&amp;" / "&amp;DA455,"")</f>
        <v>20 / 20</v>
      </c>
      <c r="DC455" s="108">
        <f>IF(DA455&lt;&gt;0,CZ455/DA455,"")</f>
        <v>1</v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10</v>
      </c>
      <c r="DA467" s="25">
        <f>SUM(CY310:DU310)</f>
        <v>10</v>
      </c>
      <c r="DB467" s="25" t="str">
        <f>IF(DA467&lt;&gt;0,CZ467&amp;" / "&amp;DA467,"")</f>
        <v>10 / 10</v>
      </c>
      <c r="DC467" s="108">
        <f>IF(DA467&lt;&gt;0,CZ467/DA467,"")</f>
        <v>1</v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10</v>
      </c>
      <c r="DA468" s="25">
        <f>SUM(CY309:DU309)</f>
        <v>10</v>
      </c>
      <c r="DB468" s="25" t="str">
        <f>IF(DA468&lt;&gt;0,CZ468&amp;" / "&amp;DA468,"")</f>
        <v>10 / 10</v>
      </c>
      <c r="DC468" s="108">
        <f>IF(DA468&lt;&gt;0,CZ468/DA468,"")</f>
        <v>1</v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40</v>
      </c>
      <c r="DA469" s="25">
        <f>SUM(CY311:DU311)</f>
        <v>40</v>
      </c>
      <c r="DB469" s="25" t="str">
        <f>IF(DA469&lt;&gt;0,CZ469&amp;" / "&amp;DA469,"")</f>
        <v>40 / 40</v>
      </c>
      <c r="DC469" s="108">
        <f>IF(DA469&lt;&gt;0,CZ469/DA469,"")</f>
        <v>1</v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ACT P16</v>
      </c>
      <c r="O1" s="162" t="str">
        <f>IF(V15&lt;&gt;"",V15,"Test 2")</f>
        <v>Test 2</v>
      </c>
      <c r="P1" s="162" t="str">
        <f>N1</f>
        <v>ACT P16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ACT P16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0" t="str">
        <f>META!FE4</f>
        <v>Score</v>
      </c>
      <c r="AA7" s="481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English</v>
      </c>
      <c r="W8" s="212" t="str">
        <f>META!FB5</f>
        <v>51</v>
      </c>
      <c r="X8" s="212" t="str">
        <f>META!FC5</f>
        <v>75</v>
      </c>
      <c r="Y8" s="213" t="str">
        <f>META!FD5</f>
        <v>68%</v>
      </c>
      <c r="Z8" s="214" t="str">
        <f>META!FE5</f>
        <v>22</v>
      </c>
      <c r="AA8" s="215" t="str">
        <f>META!FF5</f>
        <v>36</v>
      </c>
      <c r="AB8" s="216" t="str">
        <f>META!FG5</f>
        <v>64%</v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Math</v>
      </c>
      <c r="W9" s="125" t="str">
        <f>META!FB6</f>
        <v>16</v>
      </c>
      <c r="X9" s="125" t="str">
        <f>META!FC6</f>
        <v>60</v>
      </c>
      <c r="Y9" s="127" t="str">
        <f>META!FD6</f>
        <v>27%</v>
      </c>
      <c r="Z9" s="101" t="str">
        <f>META!FE6</f>
        <v>15</v>
      </c>
      <c r="AA9" s="94" t="str">
        <f>META!FF6</f>
        <v>36</v>
      </c>
      <c r="AB9" s="76" t="str">
        <f>META!FG6</f>
        <v>13%</v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Reading</v>
      </c>
      <c r="W10" s="212" t="str">
        <f>META!FB7</f>
        <v>24</v>
      </c>
      <c r="X10" s="212" t="str">
        <f>META!FC7</f>
        <v>40</v>
      </c>
      <c r="Y10" s="218" t="str">
        <f>META!FD7</f>
        <v>60%</v>
      </c>
      <c r="Z10" s="214" t="str">
        <f>META!FE7</f>
        <v>22</v>
      </c>
      <c r="AA10" s="215" t="str">
        <f>META!FF7</f>
        <v>36</v>
      </c>
      <c r="AB10" s="216" t="str">
        <f>META!FG7</f>
        <v>58%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Science</v>
      </c>
      <c r="W11" s="128" t="str">
        <f>META!FB8</f>
        <v>22</v>
      </c>
      <c r="X11" s="128" t="str">
        <f>META!FC8</f>
        <v>40</v>
      </c>
      <c r="Y11" s="129" t="str">
        <f>META!FD8</f>
        <v>55%</v>
      </c>
      <c r="Z11" s="130" t="str">
        <f>META!FE8</f>
        <v>22</v>
      </c>
      <c r="AA11" s="131" t="str">
        <f>META!FF8</f>
        <v>36</v>
      </c>
      <c r="AB11" s="79" t="str">
        <f>META!FG8</f>
        <v>65%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113</v>
      </c>
      <c r="X12" s="221" t="str">
        <f>META!FC9</f>
        <v>215</v>
      </c>
      <c r="Y12" s="222" t="str">
        <f>META!FD9</f>
        <v>53%</v>
      </c>
      <c r="Z12" s="223" t="str">
        <f>META!FE9</f>
        <v>20</v>
      </c>
      <c r="AA12" s="224" t="str">
        <f>META!FF9</f>
        <v>36</v>
      </c>
      <c r="AB12" s="225" t="str">
        <f>META!FG9</f>
        <v>48%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0" t="str">
        <f>META!FE22</f>
        <v>Score</v>
      </c>
      <c r="AA25" s="481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>
        <f t="shared" si="2"/>
        <v>1</v>
      </c>
      <c r="F52" s="205" t="s">
        <v>395</v>
      </c>
      <c r="G52" s="206">
        <f>IF(META!E263&lt;&gt;0,META!E263,"")</f>
        <v>10</v>
      </c>
      <c r="H52" s="207" t="str">
        <f>IF(SUM(META!C$213:Y$213)&lt;&gt;0,G52/SUM(META!C$213:Y$213),"")</f>
        <v/>
      </c>
      <c r="I52" s="208" t="str">
        <f>IF(G52&lt;&gt;"",META!C263&amp;" / "&amp;G52,"")</f>
        <v>0 / 10</v>
      </c>
      <c r="J52" s="206" t="str">
        <f>META!F263</f>
        <v>10 / 10</v>
      </c>
      <c r="K52" s="242">
        <f>META!G263</f>
        <v>1</v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>0 / 10</v>
      </c>
      <c r="O52" s="206" t="str">
        <f>IF(META!D176&lt;&gt;0,META!D134&amp;" / "&amp;META!D176,"")</f>
        <v/>
      </c>
      <c r="P52" s="207">
        <f>IF(META!C176&lt;&gt;0,META!C134/META!C176,"")</f>
        <v>0</v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>
        <f t="shared" si="2"/>
        <v>1</v>
      </c>
      <c r="F53" s="280" t="s">
        <v>599</v>
      </c>
      <c r="G53" s="149">
        <f>IF(META!E264&lt;&gt;0,META!E264,"")</f>
        <v>20</v>
      </c>
      <c r="H53" s="150" t="str">
        <f>IF(SUM(META!C$213:Y$213)&lt;&gt;0,G53/SUM(META!C$213:Y$213),"")</f>
        <v/>
      </c>
      <c r="I53" s="151" t="str">
        <f>IF(G53&lt;&gt;"",META!C264&amp;" / "&amp;G53,"")</f>
        <v>0 / 20</v>
      </c>
      <c r="J53" s="149" t="str">
        <f>META!F264</f>
        <v>20 / 20</v>
      </c>
      <c r="K53" s="243">
        <f>META!G264</f>
        <v>1</v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>0 / 10</v>
      </c>
      <c r="O53" s="149" t="str">
        <f>IF(META!D177&lt;&gt;0,META!D135&amp;" / "&amp;META!D177,"")</f>
        <v/>
      </c>
      <c r="P53" s="150">
        <f>IF(META!C177&lt;&gt;0,META!C135/META!C177,"")</f>
        <v>0</v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>
        <f t="shared" si="2"/>
        <v>1</v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>10 / 10</v>
      </c>
      <c r="K54" s="242">
        <f>META!G262</f>
        <v>1</v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>0 / 20</v>
      </c>
      <c r="O54" s="206" t="str">
        <f>IF(META!D178&lt;&gt;0,META!D136&amp;" / "&amp;META!D178,"")</f>
        <v/>
      </c>
      <c r="P54" s="207">
        <f>IF(META!C178&lt;&gt;0,META!C136/META!C178,"")</f>
        <v>0</v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IF(META!E271&lt;&gt;0,META!E271,"")</f>
        <v/>
      </c>
      <c r="H60" s="207" t="str">
        <f>IF(SUM(META!C$213:Y$213)&lt;&gt;0,G60/SUM(META!C$213:Y$213),"")</f>
        <v/>
      </c>
      <c r="I60" s="208" t="str">
        <f>IF(G60&lt;&gt;"",META!C271&amp;" / "&amp;G60,"")</f>
        <v/>
      </c>
      <c r="J60" s="206" t="str">
        <f>META!F271</f>
        <v/>
      </c>
      <c r="K60" s="242" t="str">
        <f>META!G271</f>
        <v/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/>
      </c>
      <c r="O60" s="206" t="str">
        <f>IF(META!D173&lt;&gt;0,META!D131&amp;" / "&amp;META!D173,"")</f>
        <v/>
      </c>
      <c r="P60" s="207" t="str">
        <f>IF(META!C173&lt;&gt;0,META!C131/META!C173,"")</f>
        <v/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IF(META!E272&lt;&gt;0,META!E272,"")</f>
        <v/>
      </c>
      <c r="H61" s="150" t="str">
        <f>IF(SUM(META!C$213:Y$213)&lt;&gt;0,G61/SUM(META!C$213:Y$213),"")</f>
        <v/>
      </c>
      <c r="I61" s="151" t="str">
        <f>IF(G61&lt;&gt;"",META!C272&amp;" / "&amp;G61,"")</f>
        <v/>
      </c>
      <c r="J61" s="149" t="str">
        <f>META!F272</f>
        <v/>
      </c>
      <c r="K61" s="243" t="str">
        <f>META!G272</f>
        <v/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/>
      </c>
      <c r="O61" s="149" t="str">
        <f>IF(META!D174&lt;&gt;0,META!D132&amp;" / "&amp;META!D174,"")</f>
        <v/>
      </c>
      <c r="P61" s="150" t="str">
        <f>IF(META!C174&lt;&gt;0,META!C132/META!C174,"")</f>
        <v/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/>
      </c>
      <c r="K62" s="242" t="str">
        <f>META!G270</f>
        <v/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/>
      </c>
      <c r="O62" s="206" t="str">
        <f>IF(META!D175&lt;&gt;0,META!D133&amp;" / "&amp;META!D175,"")</f>
        <v/>
      </c>
      <c r="P62" s="207" t="str">
        <f>IF(META!C175&lt;&gt;0,META!C133/META!C175,"")</f>
        <v/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0" t="str">
        <f>META!FE67</f>
        <v>Score</v>
      </c>
      <c r="AA76" s="481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0" t="str">
        <f>META!FE85</f>
        <v>Score</v>
      </c>
      <c r="AA94" s="481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>
        <f>IF(META!DZ190&lt;&gt;0,META!DZ190,"")</f>
        <v>10</v>
      </c>
      <c r="H98" s="155" t="str">
        <f>IF(SUM(META!DX$149:ET$149)&lt;&gt;0,G98/SUM(META!DX$149:ET$149),"")</f>
        <v/>
      </c>
      <c r="I98" s="151" t="str">
        <f>IF(G98&lt;&gt;"",META!DX190&amp;" / "&amp;G98,"")</f>
        <v>0 / 10</v>
      </c>
      <c r="J98" s="154" t="str">
        <f>META!EA190</f>
        <v>10 / 10</v>
      </c>
      <c r="K98" s="155">
        <f>META!EB190</f>
        <v>1</v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>0 / 10</v>
      </c>
      <c r="O98" s="312" t="str">
        <f>IF(META!DY120&lt;&gt;0,META!DY92&amp;" / "&amp;META!DY120,"")</f>
        <v/>
      </c>
      <c r="P98" s="312">
        <f>IF(META!DX120&lt;&gt;0,META!DX92/META!DX120,"")</f>
        <v>0</v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>
        <f>IF(META!DZ191&lt;&gt;0,META!DZ191,"")</f>
        <v>20</v>
      </c>
      <c r="H99" s="253" t="str">
        <f>IF(SUM(META!DX$149:ET$149)&lt;&gt;0,G99/SUM(META!DX$149:ET$149),"")</f>
        <v/>
      </c>
      <c r="I99" s="208" t="str">
        <f>IF(G99&lt;&gt;"",META!DX191&amp;" / "&amp;G99,"")</f>
        <v>0 / 20</v>
      </c>
      <c r="J99" s="252" t="str">
        <f>META!EA191</f>
        <v>20 / 20</v>
      </c>
      <c r="K99" s="253">
        <f>META!EB191</f>
        <v>1</v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>0 / 10</v>
      </c>
      <c r="O99" s="277" t="str">
        <f>IF(META!DY121&lt;&gt;0,META!DY93&amp;" / "&amp;META!DY121,"")</f>
        <v/>
      </c>
      <c r="P99" s="277">
        <f>IF(META!DX121&lt;&gt;0,META!DX93/META!DX121,"")</f>
        <v>0</v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>10 / 10</v>
      </c>
      <c r="K100" s="155">
        <f>META!EB189</f>
        <v>1</v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>0 / 20</v>
      </c>
      <c r="O100" s="312" t="str">
        <f>IF(META!DY122&lt;&gt;0,META!DY94&amp;" / "&amp;META!DY122,"")</f>
        <v/>
      </c>
      <c r="P100" s="312">
        <f>IF(META!DX122&lt;&gt;0,META!DX94/META!DX122,"")</f>
        <v>0</v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0" t="str">
        <f>META!FE94</f>
        <v>Score</v>
      </c>
      <c r="AA103" s="481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0" t="str">
        <f>META!FE103</f>
        <v>Score</v>
      </c>
      <c r="AA112" s="481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0" t="str">
        <f>META!FE121</f>
        <v>Score</v>
      </c>
      <c r="AA130" s="481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>
        <f t="shared" si="10"/>
        <v>1</v>
      </c>
      <c r="F139" s="205" t="s">
        <v>395</v>
      </c>
      <c r="G139" s="267">
        <f>IF(META!AD252&lt;&gt;0,META!AD252,"")</f>
        <v>10</v>
      </c>
      <c r="H139" s="253" t="str">
        <f>IF(SUM(META!AB$208:AX$208)&lt;&gt;0,G139/SUM(META!AB$208:AX$208),"")</f>
        <v/>
      </c>
      <c r="I139" s="208" t="str">
        <f>IF(G139&lt;&gt;"",META!AB252&amp;" / "&amp;G139,"")</f>
        <v>0 / 10</v>
      </c>
      <c r="J139" s="267" t="str">
        <f>META!AE252</f>
        <v>10 / 10</v>
      </c>
      <c r="K139" s="268">
        <f>META!AF252</f>
        <v>1</v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>
        <f t="shared" si="10"/>
        <v>1</v>
      </c>
      <c r="F140" s="280" t="s">
        <v>599</v>
      </c>
      <c r="G140" s="158">
        <f>IF(META!AD253&lt;&gt;0,META!AD253,"")</f>
        <v>55</v>
      </c>
      <c r="H140" s="155" t="str">
        <f>IF(SUM(META!AB$208:AX$208)&lt;&gt;0,G140/SUM(META!AB$208:AX$208),"")</f>
        <v/>
      </c>
      <c r="I140" s="151" t="str">
        <f>IF(G140&lt;&gt;"",META!AB253&amp;" / "&amp;G140,"")</f>
        <v>0 / 55</v>
      </c>
      <c r="J140" s="158" t="str">
        <f>META!AE253</f>
        <v>55 / 55</v>
      </c>
      <c r="K140" s="159">
        <f>META!AF253</f>
        <v>1</v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>
        <f t="shared" si="10"/>
        <v>1</v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>10 / 10</v>
      </c>
      <c r="K141" s="268">
        <f>META!AF251</f>
        <v>1</v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>0 / 10</v>
      </c>
      <c r="O147" s="259" t="str">
        <f>IF(META!AC172&lt;&gt;0,META!AC131&amp;" / "&amp;META!AC172,"")</f>
        <v/>
      </c>
      <c r="P147" s="277">
        <f>IF(META!AB172&lt;&gt;0,META!AB131/META!AB172,"")</f>
        <v>0</v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>0 / 10</v>
      </c>
      <c r="O148" s="24" t="str">
        <f>IF(META!AC173&lt;&gt;0,META!AC132&amp;" / "&amp;META!AC173,"")</f>
        <v/>
      </c>
      <c r="P148" s="310">
        <f>IF(META!AB173&lt;&gt;0,META!AB132/META!AB173,"")</f>
        <v>0</v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0" t="str">
        <f>META!FE139</f>
        <v>Score</v>
      </c>
      <c r="AA148" s="481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>0 / 55</v>
      </c>
      <c r="O149" s="259" t="str">
        <f>IF(META!AC174&lt;&gt;0,META!AC133&amp;" / "&amp;META!AC174,"")</f>
        <v/>
      </c>
      <c r="P149" s="277">
        <f>IF(META!AB174&lt;&gt;0,META!AB133/META!AB174,"")</f>
        <v>0</v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0" t="str">
        <f>META!FE148</f>
        <v>Score</v>
      </c>
      <c r="AA157" s="481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0" t="str">
        <f>META!FE166</f>
        <v>Score</v>
      </c>
      <c r="AA175" s="481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0" t="str">
        <f>META!FE184</f>
        <v>Score</v>
      </c>
      <c r="AA193" s="481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0" t="str">
        <f>META!FE202</f>
        <v>Score</v>
      </c>
      <c r="AA211" s="481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>
        <f t="shared" si="17"/>
        <v>1</v>
      </c>
      <c r="F224" s="266" t="s">
        <v>447</v>
      </c>
      <c r="G224" s="206">
        <f>IF(META!DA453&lt;&gt;0,META!DA453,"")</f>
        <v>20</v>
      </c>
      <c r="H224" s="253" t="str">
        <f>IF(SUM(META!CY$374:DU$374)&lt;&gt;0,G224/SUM(META!CY$374:DU$374),"")</f>
        <v/>
      </c>
      <c r="I224" s="208" t="str">
        <f>IF(G224&lt;&gt;"",META!CY453&amp;" / "&amp;G224,"")</f>
        <v>0 / 20</v>
      </c>
      <c r="J224" s="206" t="str">
        <f>META!DB453</f>
        <v>20 / 20</v>
      </c>
      <c r="K224" s="207">
        <f>META!DC453</f>
        <v>1</v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>
        <f t="shared" si="17"/>
        <v>1</v>
      </c>
      <c r="F225" s="289" t="s">
        <v>448</v>
      </c>
      <c r="G225" s="149">
        <f>IF(META!DA454&lt;&gt;0,META!DA454,"")</f>
        <v>20</v>
      </c>
      <c r="H225" s="155" t="str">
        <f>IF(SUM(META!CY$374:DU$374)&lt;&gt;0,G225/SUM(META!CY$374:DU$374),"")</f>
        <v/>
      </c>
      <c r="I225" s="151" t="str">
        <f>IF(G225&lt;&gt;"",META!CY454&amp;" / "&amp;G225,"")</f>
        <v>0 / 20</v>
      </c>
      <c r="J225" s="149" t="str">
        <f>META!DB454</f>
        <v>20 / 20</v>
      </c>
      <c r="K225" s="150">
        <f>META!DC454</f>
        <v>1</v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>
        <f t="shared" si="17"/>
        <v>1</v>
      </c>
      <c r="F226" s="266" t="s">
        <v>449</v>
      </c>
      <c r="G226" s="206">
        <f>IF(META!DA455&lt;&gt;0,META!DA455,"")</f>
        <v>20</v>
      </c>
      <c r="H226" s="253" t="str">
        <f>IF(SUM(META!CY$374:DU$374)&lt;&gt;0,G226/SUM(META!CY$374:DU$374),"")</f>
        <v/>
      </c>
      <c r="I226" s="208" t="str">
        <f>IF(G226&lt;&gt;"",META!CY455&amp;" / "&amp;G226,"")</f>
        <v>0 / 20</v>
      </c>
      <c r="J226" s="206" t="str">
        <f>META!DB455</f>
        <v>20 / 20</v>
      </c>
      <c r="K226" s="207">
        <f>META!DC455</f>
        <v>1</v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>0 / 20</v>
      </c>
      <c r="O228" s="259" t="str">
        <f>IF(META!CZ312&lt;&gt;0,META!CZ236&amp;" / "&amp;META!CZ312,"")</f>
        <v/>
      </c>
      <c r="P228" s="277">
        <f>IF(META!CY312&lt;&gt;0,META!CY236/META!CY312,"")</f>
        <v>0</v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>0 / 20</v>
      </c>
      <c r="O229" s="24" t="str">
        <f>IF(META!CZ313&lt;&gt;0,META!CZ237&amp;" / "&amp;META!CZ313,"")</f>
        <v/>
      </c>
      <c r="P229" s="310">
        <f>IF(META!CY313&lt;&gt;0,META!CY237/META!CY313,"")</f>
        <v>0</v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>0 / 20</v>
      </c>
      <c r="O230" s="259" t="str">
        <f>IF(META!CZ314&lt;&gt;0,META!CZ238&amp;" / "&amp;META!CZ314,"")</f>
        <v/>
      </c>
      <c r="P230" s="277">
        <f>IF(META!CY314&lt;&gt;0,META!CY238/META!CY314,"")</f>
        <v>0</v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>
        <f t="shared" si="17"/>
        <v>1</v>
      </c>
      <c r="F238" s="205" t="s">
        <v>395</v>
      </c>
      <c r="G238" s="206">
        <f>IF(META!DA468&lt;&gt;0,META!DA468,"")</f>
        <v>10</v>
      </c>
      <c r="H238" s="253" t="str">
        <f>IF(SUM(META!CY$374:DU$374)&lt;&gt;0,G238/SUM(META!CY$374:DU$374),"")</f>
        <v/>
      </c>
      <c r="I238" s="208" t="str">
        <f>IF(G238&lt;&gt;"",META!CY468&amp;" / "&amp;G238,"")</f>
        <v>0 / 10</v>
      </c>
      <c r="J238" s="206" t="str">
        <f>META!DB468</f>
        <v>10 / 10</v>
      </c>
      <c r="K238" s="207">
        <f>META!DC468</f>
        <v>1</v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>0 / 10</v>
      </c>
      <c r="O238" s="259" t="str">
        <f>IF(META!CZ309&lt;&gt;0,META!CZ233&amp;" / "&amp;META!CZ309,"")</f>
        <v/>
      </c>
      <c r="P238" s="277">
        <f>IF(META!CY309&lt;&gt;0,META!CY233/META!CY309,"")</f>
        <v>0</v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>
        <f t="shared" si="17"/>
        <v>1</v>
      </c>
      <c r="F239" s="148" t="s">
        <v>599</v>
      </c>
      <c r="G239" s="149">
        <f>IF(META!DA469&lt;&gt;0,META!DA469,"")</f>
        <v>40</v>
      </c>
      <c r="H239" s="155" t="str">
        <f>IF(SUM(META!CY$374:DU$374)&lt;&gt;0,G239/SUM(META!CY$374:DU$374),"")</f>
        <v/>
      </c>
      <c r="I239" s="151" t="str">
        <f>IF(G239&lt;&gt;"",META!CY469&amp;" / "&amp;G239,"")</f>
        <v>0 / 40</v>
      </c>
      <c r="J239" s="149" t="str">
        <f>META!DB469</f>
        <v>40 / 40</v>
      </c>
      <c r="K239" s="150">
        <f>META!DC469</f>
        <v>1</v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>0 / 40</v>
      </c>
      <c r="O239" s="24" t="str">
        <f>IF(META!CZ311&lt;&gt;0,META!CZ235&amp;" / "&amp;META!CZ311,"")</f>
        <v/>
      </c>
      <c r="P239" s="310">
        <f>IF(META!CY311&lt;&gt;0,META!CY235/META!CY311,"")</f>
        <v>0</v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>
        <f t="shared" si="17"/>
        <v>1</v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>10 / 10</v>
      </c>
      <c r="K240" s="207">
        <f>META!DC467</f>
        <v>1</v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>0 / 10</v>
      </c>
      <c r="O240" s="259" t="str">
        <f>IF(META!CZ310&lt;&gt;0,META!CZ234&amp;" / "&amp;META!CZ310,"")</f>
        <v/>
      </c>
      <c r="P240" s="277">
        <f>IF(META!CY310&lt;&gt;0,META!CY234/META!CY310,"")</f>
        <v>0</v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30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125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2019-08-28T20:04:03Z</dcterms:modified>
</cp:coreProperties>
</file>