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182019\"/>
    </mc:Choice>
  </mc:AlternateContent>
  <xr:revisionPtr revIDLastSave="26" documentId="13_ncr:1_{9D5A219D-124D-4F78-8A79-04B51111A376}" xr6:coauthVersionLast="43" xr6:coauthVersionMax="43" xr10:uidLastSave="{67BEF7CB-A56B-455F-A0C5-0AFB195F6B02}"/>
  <bookViews>
    <workbookView xWindow="-5497" yWindow="5310" windowWidth="11985" windowHeight="61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366" i="16"/>
  <c r="AO366" i="16" s="1"/>
  <c r="BY526" i="16"/>
  <c r="BZ526" i="16" s="1"/>
  <c r="FN526" i="16"/>
  <c r="FO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362" i="15" l="1"/>
  <c r="EK362" i="15" s="1"/>
  <c r="BY512" i="16"/>
  <c r="BZ512" i="16" s="1"/>
  <c r="EJ544" i="16"/>
  <c r="EK544" i="16" s="1"/>
  <c r="EJ512" i="16"/>
  <c r="EK512" i="16" s="1"/>
  <c r="BY212" i="16"/>
  <c r="BZ212" i="16" s="1"/>
  <c r="BY343" i="10"/>
  <c r="BZ343" i="10" s="1"/>
  <c r="AN15" i="15"/>
  <c r="AO15" i="15" s="1"/>
  <c r="AN343" i="10"/>
  <c r="AO343" i="10" s="1"/>
  <c r="EJ7" i="15"/>
  <c r="EK7" i="15" s="1"/>
  <c r="EJ17" i="10"/>
  <c r="EK17" i="10" s="1"/>
  <c r="BY23" i="15"/>
  <c r="BZ23" i="15" s="1"/>
  <c r="EJ383" i="10"/>
  <c r="EK383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BZ302" i="8" s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E8" i="8" s="1"/>
  <c r="Z11" i="22" s="1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89" i="16"/>
  <c r="F338" i="15" l="1"/>
  <c r="H338" i="15" s="1"/>
  <c r="FX12" i="8" s="1"/>
  <c r="F421" i="10"/>
  <c r="H421" i="10" s="1"/>
  <c r="GD12" i="8" s="1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CY302" i="8"/>
  <c r="P226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FQ7" i="8" s="1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H589" i="16" l="1"/>
  <c r="FQ14" i="8" s="1"/>
  <c r="FJ20" i="8"/>
  <c r="FJ44" i="8" s="1"/>
  <c r="E255" i="10"/>
  <c r="FD7" i="8" s="1"/>
  <c r="Y10" i="22" s="1"/>
  <c r="FD6" i="8"/>
  <c r="Y9" i="22" s="1"/>
  <c r="FJ23" i="8"/>
  <c r="FJ47" i="8" s="1"/>
  <c r="FD8" i="8"/>
  <c r="Y11" i="22" s="1"/>
  <c r="FJ22" i="8"/>
  <c r="FJ46" i="8" s="1"/>
  <c r="FJ21" i="8"/>
  <c r="FJ45" i="8" s="1"/>
  <c r="N226" i="22"/>
  <c r="FJ27" i="8"/>
  <c r="P230" i="22"/>
  <c r="N23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6" i="8" l="1"/>
  <c r="FD9" i="8"/>
  <c r="Y12" i="22" s="1"/>
  <c r="FM26" i="8"/>
  <c r="FJ26" i="8"/>
  <c r="FJ29" i="8"/>
  <c r="GD56" i="8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<sst xmlns="http://schemas.openxmlformats.org/spreadsheetml/2006/main" count="25365" uniqueCount="677">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</sst>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5" zoomScale="55" zoomScaleNormal="55" workbookViewId="0">
      <selection activeCell="C253" sqref="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165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166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160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163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165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165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163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160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160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164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163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161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159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164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159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166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166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162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161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165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166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164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164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161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164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164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164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159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165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166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162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159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163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162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164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163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161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163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163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163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166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161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676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676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163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676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161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676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161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676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161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170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676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676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159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676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676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676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164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162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676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160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676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676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676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165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169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676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163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159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162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159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676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166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162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162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161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676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676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161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166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16</v>
      </c>
      <c r="D87" s="59">
        <v>75</v>
      </c>
      <c r="E87" s="45" t="str">
        <f>ROUND(C87/D87*100,0)&amp;"%"</f>
        <v>21%</v>
      </c>
      <c r="F87" s="27">
        <f>LOOKUP(COUNTIF(BZ86:BZ160,TRUE),FQ87:FQ162,FR87:FR162)</f>
        <v>8</v>
      </c>
      <c r="G87" s="27">
        <v>36</v>
      </c>
      <c r="H87" s="29" t="str">
        <f>LOOKUP(F87,FX$4:FX$39,FY$4:FY$39) &amp; "%"</f>
        <v>2%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H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16</v>
      </c>
      <c r="D88" s="59">
        <v>60</v>
      </c>
      <c r="E88" s="45" t="str">
        <f>ROUND(C88/D88*100,0)&amp;"%"</f>
        <v>27%</v>
      </c>
      <c r="F88" s="27">
        <f>LOOKUP(COUNTIF(EK86:EK145,TRUE),FQ87:FQ147,FS87:FS147)</f>
        <v>15</v>
      </c>
      <c r="G88" s="27">
        <v>36</v>
      </c>
      <c r="H88" s="29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12</v>
      </c>
      <c r="D89" s="59">
        <v>40</v>
      </c>
      <c r="E89" s="45" t="str">
        <f>ROUND(C89/D89*100,0)&amp;"%"</f>
        <v>30%</v>
      </c>
      <c r="F89" s="27">
        <f>LOOKUP(COUNTIF(AO86:AO125,TRUE),FQ87:FQ127,FT87:FT127)</f>
        <v>14</v>
      </c>
      <c r="G89" s="27">
        <v>36</v>
      </c>
      <c r="H89" s="29" t="str">
        <f>LOOKUP(F89,FX$4:FX$39,GA$4:GA$39) &amp; "%"</f>
        <v>14%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8</v>
      </c>
      <c r="D90" s="60">
        <v>40</v>
      </c>
      <c r="E90" s="45" t="str">
        <f>ROUND(C90/D90*100,0)&amp;"%"</f>
        <v>20%</v>
      </c>
      <c r="F90" s="61">
        <f>LOOKUP(COUNTIF(FO86:FO125,TRUE),FQ87:FQ127,FU87:FU127)</f>
        <v>11</v>
      </c>
      <c r="G90" s="61">
        <v>36</v>
      </c>
      <c r="H90" s="29" t="str">
        <f>LOOKUP(F90,FX$4:FX$39,GB$4:GB$39) &amp; "%"</f>
        <v>3%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A</v>
      </c>
      <c r="FO90" s="8" t="b">
        <f t="shared" si="8"/>
        <v>0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52</v>
      </c>
      <c r="D91" s="40">
        <f>SUM(D87:D90)</f>
        <v>215</v>
      </c>
      <c r="E91" s="45" t="str">
        <f>ROUND(C91/D91*100,0)&amp;"%"</f>
        <v>24%</v>
      </c>
      <c r="F91" s="41">
        <f>ROUND(AVERAGE(F87:F90),0)</f>
        <v>12</v>
      </c>
      <c r="G91" s="58">
        <v>36</v>
      </c>
      <c r="H91" s="42" t="str">
        <f>LOOKUP(F91,FX$4:FX$39,GC$4:GC$39) &amp; "%"</f>
        <v>2%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G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J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D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F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G</v>
      </c>
      <c r="EK95" s="8" t="b">
        <f t="shared" si="7"/>
        <v>0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H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D</v>
      </c>
      <c r="EK96" s="8" t="b">
        <f t="shared" si="7"/>
        <v>0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</v>
      </c>
      <c r="FO98" s="8" t="b">
        <f t="shared" si="8"/>
        <v>0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F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H</v>
      </c>
      <c r="EK99" s="8" t="b">
        <f t="shared" si="7"/>
        <v>1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D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G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D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C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G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B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A</v>
      </c>
      <c r="FO104" s="8" t="b">
        <f t="shared" si="8"/>
        <v>0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H</v>
      </c>
      <c r="BZ105" s="8" t="b">
        <f t="shared" si="6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</v>
      </c>
      <c r="FO105" s="8" t="b">
        <f t="shared" si="8"/>
        <v>0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J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O?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O?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O?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H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G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D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H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J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O?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D</v>
      </c>
      <c r="FO112" s="8" t="b">
        <f t="shared" si="8"/>
        <v>0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B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C</v>
      </c>
      <c r="EK114" s="8" t="b">
        <f t="shared" si="7"/>
        <v>1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O?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B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C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J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J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O?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G</v>
      </c>
      <c r="FO117" s="8" t="b">
        <f t="shared" si="8"/>
        <v>1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C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O?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K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G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B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O?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F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J</v>
      </c>
      <c r="FO121" s="8" t="b">
        <f t="shared" si="8"/>
        <v>0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C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E</v>
      </c>
      <c r="EK122" s="8" t="b">
        <f t="shared" si="7"/>
        <v>0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A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J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O?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O?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A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C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H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G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D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A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O?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O?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O?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A</v>
      </c>
      <c r="EK132" s="8" t="b">
        <f t="shared" si="7"/>
        <v>0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J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D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F</v>
      </c>
      <c r="EK135" s="8" t="b">
        <f t="shared" si="7"/>
        <v>1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O?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C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B</v>
      </c>
      <c r="EK138" s="8" t="b">
        <f t="shared" si="7"/>
        <v>1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O?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D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O?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H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A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O?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G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H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F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O?</v>
      </c>
      <c r="EK145" s="8" t="b">
        <f t="shared" si="7"/>
        <v>0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D</v>
      </c>
      <c r="BZ146" s="8" t="b">
        <f t="shared" si="6"/>
        <v>0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J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B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F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C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D</v>
      </c>
      <c r="BZ154" s="8" t="b">
        <f t="shared" si="9"/>
        <v>1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F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F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14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1</v>
      </c>
      <c r="FK4" s="29">
        <f>ACT!F87</f>
        <v>8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16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21%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2%</v>
      </c>
      <c r="FI5" s="91" t="s">
        <v>352</v>
      </c>
      <c r="FJ5" s="29">
        <f>ACT!F7</f>
        <v>1</v>
      </c>
      <c r="FK5" s="29">
        <f>ACT!F90</f>
        <v>11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16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27%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91" t="s">
        <v>244</v>
      </c>
      <c r="FJ6" s="29">
        <f>ACT!F5</f>
        <v>1</v>
      </c>
      <c r="FK6" s="29">
        <f>ACT!F88</f>
        <v>15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12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14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14%</v>
      </c>
      <c r="FI7" s="76" t="s">
        <v>360</v>
      </c>
      <c r="FJ7" s="92">
        <f>ACT!F8</f>
        <v>1</v>
      </c>
      <c r="FK7" s="92">
        <f>ACT!F91</f>
        <v>12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8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20%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11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3%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52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24%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14%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2%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3%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13%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2%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14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11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12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2%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3%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13%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2%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14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11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15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12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2%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22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3%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12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2%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14</v>
      </c>
      <c r="FL59" s="27">
        <v>36</v>
      </c>
      <c r="FM59" s="102">
        <f>IF(FJ59&lt;&gt;0,FJ59*FK59/FL59,"")</f>
        <v>0.3888888888888889</v>
      </c>
      <c r="FT59" s="29">
        <f>ROUND(FM59*100,0)</f>
        <v>39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8</v>
      </c>
      <c r="FL60" s="27">
        <v>36</v>
      </c>
      <c r="FM60" s="102">
        <f>IF(FJ60&lt;&gt;0,FJ60*FK60/FL60,"")</f>
        <v>0.22222222222222221</v>
      </c>
      <c r="FT60" s="29">
        <f>ROUND(FM60*100,0)</f>
        <v>22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11</v>
      </c>
      <c r="FL61" s="27">
        <v>36</v>
      </c>
      <c r="FM61" s="102">
        <f>IF(FJ61&lt;&gt;0,FJ61*FK61/FL61,"")</f>
        <v>0.30555555555555558</v>
      </c>
      <c r="FT61" s="29">
        <f>ROUND(FM61*100,0)</f>
        <v>31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22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15</v>
      </c>
      <c r="FL62" s="27">
        <v>36</v>
      </c>
      <c r="FM62" s="102">
        <f>IF(FJ62&lt;&gt;0,FJ62*FK62/FL62,"")</f>
        <v>0.41666666666666669</v>
      </c>
      <c r="FT62" s="29">
        <f>ROUND(FM62*100,0)</f>
        <v>42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42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12</v>
      </c>
      <c r="FL63" s="27">
        <v>36</v>
      </c>
      <c r="FM63" s="102">
        <f>IF(FJ63&lt;&gt;0,FJ63*FK63/FL63,"")</f>
        <v>0.33333333333333331</v>
      </c>
      <c r="FT63" s="29">
        <f>ROUND(FM63*100,0)</f>
        <v>33</v>
      </c>
      <c r="FU63" s="103">
        <f>IF(FV63&lt;&gt;"",FT63,"")</f>
        <v>33</v>
      </c>
      <c r="FV63" s="27" t="str">
        <f>IF(FT63&gt;FT57,"ACT","")</f>
        <v>ACT</v>
      </c>
      <c r="GB63" s="103" t="e">
        <f>FT55</f>
        <v>#DIV/0!</v>
      </c>
      <c r="GC63" s="27">
        <f>FT61</f>
        <v>31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14</v>
      </c>
      <c r="GC68" s="8" t="str">
        <f>IF(SUM($FJ$19:$GF$19)=1,"/"&amp;GC53,GC60)</f>
        <v>/36</v>
      </c>
      <c r="GD68" s="80" t="str">
        <f>IF(SUM($FJ$19:$GF$19)=1,GD53,GD60)</f>
        <v>14%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8</v>
      </c>
      <c r="GC69" s="98" t="str">
        <f>IF(SUM($FJ$19:$GF$19)=1,"/"&amp;GC54,GC61)</f>
        <v>/36</v>
      </c>
      <c r="GD69" s="80" t="str">
        <f>IF(SUM($FJ$19:$GF$19)=1,GD54,GD61)</f>
        <v>2%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22</v>
      </c>
      <c r="GC70" s="98" t="str">
        <f>IF(SUM($FJ$19:$GF$19)=1,"/"&amp;GC55,GC62)</f>
        <v>/36</v>
      </c>
      <c r="GD70" s="80" t="str">
        <f>IF(SUM($FJ$19:$GF$19)=1,GD55,GD62)</f>
        <v>3%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15</v>
      </c>
      <c r="GC71" s="98" t="str">
        <f>IF(SUM($FJ$19:$GF$19)=1,"/"&amp;GC56,GC63)</f>
        <v>/36</v>
      </c>
      <c r="GD71" s="80" t="str">
        <f>IF(SUM($FJ$19:$GF$19)=1,GD56,GD63)</f>
        <v>13%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12</v>
      </c>
      <c r="GC72" s="98" t="str">
        <f>IF(SUM($FJ$19:$GF$19)=1,"/"&amp;GC57,GC64)</f>
        <v>/36</v>
      </c>
      <c r="GD72" s="80" t="str">
        <f>IF(SUM($FJ$19:$GF$19)=1,GD57,GD64)</f>
        <v>2%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16</v>
      </c>
      <c r="X8" s="218" t="str">
        <f>META!FC5</f>
        <v>75</v>
      </c>
      <c r="Y8" s="219" t="str">
        <f>META!FD5</f>
        <v>21%</v>
      </c>
      <c r="Z8" s="220" t="str">
        <f>META!FE5</f>
        <v>8</v>
      </c>
      <c r="AA8" s="221" t="str">
        <f>META!FF5</f>
        <v>36</v>
      </c>
      <c r="AB8" s="222" t="str">
        <f>META!FG5</f>
        <v>2%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16</v>
      </c>
      <c r="X9" s="129" t="str">
        <f>META!FC6</f>
        <v>60</v>
      </c>
      <c r="Y9" s="131" t="str">
        <f>META!FD6</f>
        <v>27%</v>
      </c>
      <c r="Z9" s="105" t="str">
        <f>META!FE6</f>
        <v>15</v>
      </c>
      <c r="AA9" s="98" t="str">
        <f>META!FF6</f>
        <v>36</v>
      </c>
      <c r="AB9" s="80" t="str">
        <f>META!FG6</f>
        <v>13%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12</v>
      </c>
      <c r="X10" s="218" t="str">
        <f>META!FC7</f>
        <v>40</v>
      </c>
      <c r="Y10" s="224" t="str">
        <f>META!FD7</f>
        <v>30%</v>
      </c>
      <c r="Z10" s="220" t="str">
        <f>META!FE7</f>
        <v>14</v>
      </c>
      <c r="AA10" s="221" t="str">
        <f>META!FF7</f>
        <v>36</v>
      </c>
      <c r="AB10" s="222" t="str">
        <f>META!FG7</f>
        <v>14%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8</v>
      </c>
      <c r="X11" s="132" t="str">
        <f>META!FC8</f>
        <v>40</v>
      </c>
      <c r="Y11" s="133" t="str">
        <f>META!FD8</f>
        <v>20%</v>
      </c>
      <c r="Z11" s="134" t="str">
        <f>META!FE8</f>
        <v>11</v>
      </c>
      <c r="AA11" s="135" t="str">
        <f>META!FF8</f>
        <v>36</v>
      </c>
      <c r="AB11" s="83" t="str">
        <f>META!FG8</f>
        <v>3%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52</v>
      </c>
      <c r="X12" s="227" t="str">
        <f>META!FC9</f>
        <v>215</v>
      </c>
      <c r="Y12" s="228" t="str">
        <f>META!FD9</f>
        <v>24%</v>
      </c>
      <c r="Z12" s="229" t="str">
        <f>META!FE9</f>
        <v>12</v>
      </c>
      <c r="AA12" s="230" t="str">
        <f>META!FF9</f>
        <v>36</v>
      </c>
      <c r="AB12" s="231" t="str">
        <f>META!FG9</f>
        <v>2%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2019-06-23T20:40:35Z</dcterms:modified>
</cp:coreProperties>
</file>