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012019\"/>
    </mc:Choice>
  </mc:AlternateContent>
  <xr:revisionPtr revIDLastSave="7" documentId="13_ncr:1_{1C35E7E7-E462-0A40-B01B-AD92B37F8CE0}" xr6:coauthVersionLast="43" xr6:coauthVersionMax="43" xr10:uidLastSave="{AC34E4BC-946C-44F2-9EBD-DF285E84203C}"/>
  <bookViews>
    <workbookView xWindow="0" yWindow="5738" windowWidth="14400" windowHeight="722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DP64" i="8" s="1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I6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285" i="16"/>
  <c r="FO285" i="16" s="1"/>
  <c r="FN522" i="16"/>
  <c r="FO522" i="16" s="1"/>
  <c r="BZ13" i="10"/>
  <c r="EJ536" i="10"/>
  <c r="EK536" i="10" s="1"/>
  <c r="EJ371" i="15"/>
  <c r="EK371" i="15" s="1"/>
  <c r="BY467" i="16"/>
  <c r="BZ467" i="16" s="1"/>
  <c r="BY427" i="16"/>
  <c r="BZ427" i="16" s="1"/>
  <c r="AN443" i="16"/>
  <c r="AO443" i="16" s="1"/>
  <c r="AN607" i="16"/>
  <c r="AO607" i="16" s="1"/>
  <c r="BZ42" i="10"/>
  <c r="AN613" i="16"/>
  <c r="AO613" i="16" s="1"/>
  <c r="BY640" i="16"/>
  <c r="BZ640" i="16" s="1"/>
  <c r="EJ176" i="16"/>
  <c r="EK176" i="16" s="1"/>
  <c r="FN599" i="16"/>
  <c r="FO599" i="16" s="1"/>
  <c r="AN599" i="16"/>
  <c r="AO599" i="16" s="1"/>
  <c r="FN419" i="16"/>
  <c r="FO419" i="16" s="1"/>
  <c r="FN505" i="16"/>
  <c r="FO505" i="16" s="1"/>
  <c r="EJ362" i="15"/>
  <c r="EK362" i="15" s="1"/>
  <c r="BY376" i="15"/>
  <c r="BZ376" i="15" s="1"/>
  <c r="EJ523" i="10"/>
  <c r="EK523" i="10" s="1"/>
  <c r="EJ505" i="10"/>
  <c r="EK505" i="10" s="1"/>
  <c r="BY191" i="15"/>
  <c r="BZ191" i="15" s="1"/>
  <c r="BY283" i="15"/>
  <c r="BZ283" i="15" s="1"/>
  <c r="BY386" i="16"/>
  <c r="BZ386" i="16" s="1"/>
  <c r="FN501" i="16"/>
  <c r="FO501" i="16" s="1"/>
  <c r="BY559" i="16"/>
  <c r="BZ559" i="16" s="1"/>
  <c r="BY505" i="16"/>
  <c r="BZ505" i="16" s="1"/>
  <c r="FN616" i="16"/>
  <c r="FO616" i="16" s="1"/>
  <c r="EJ336" i="15"/>
  <c r="EK336" i="15" s="1"/>
  <c r="AN544" i="10"/>
  <c r="AO544" i="10" s="1"/>
  <c r="AO335" i="15"/>
  <c r="BZ35" i="10"/>
  <c r="BZ23" i="10"/>
  <c r="EJ295" i="15"/>
  <c r="EK295" i="15" s="1"/>
  <c r="EJ423" i="16"/>
  <c r="EK423" i="16" s="1"/>
  <c r="AN518" i="16"/>
  <c r="AO518" i="16" s="1"/>
  <c r="AO501" i="16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EJ21" i="10"/>
  <c r="EK21" i="10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279" i="15"/>
  <c r="BZ279" i="15" s="1"/>
  <c r="BY599" i="10"/>
  <c r="BZ599" i="10" s="1"/>
  <c r="FN291" i="16"/>
  <c r="FO291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BY512" i="16"/>
  <c r="BZ5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BY378" i="8" l="1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P8" i="22" s="1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BE273" i="8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6" i="8"/>
  <c r="FN536" i="16"/>
  <c r="FO536" i="16" s="1"/>
  <c r="BT1635" i="5"/>
  <c r="CT79" i="8" s="1"/>
  <c r="CT231" i="8" s="1"/>
  <c r="FZ20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I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Q99" i="8"/>
  <c r="AI99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G98" i="8"/>
  <c r="AG139" i="8"/>
  <c r="AH99" i="8"/>
  <c r="AM146" i="8"/>
  <c r="AI146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O101" i="8"/>
  <c r="AK101" i="8"/>
  <c r="AG101" i="8"/>
  <c r="AK142" i="8"/>
  <c r="AI142" i="8"/>
  <c r="AH102" i="8"/>
  <c r="AQ143" i="8"/>
  <c r="AH144" i="8"/>
  <c r="AG145" i="8"/>
  <c r="AK121" i="8"/>
  <c r="AQ122" i="8"/>
  <c r="AM122" i="8"/>
  <c r="AI122" i="8"/>
  <c r="AK94" i="8"/>
  <c r="AG94" i="8"/>
  <c r="AK135" i="8"/>
  <c r="AK95" i="8"/>
  <c r="AU136" i="8"/>
  <c r="AU96" i="8"/>
  <c r="AQ96" i="8"/>
  <c r="AQ138" i="8"/>
  <c r="AQ98" i="8"/>
  <c r="AI98" i="8"/>
  <c r="AM139" i="8"/>
  <c r="AK139" i="8"/>
  <c r="AO99" i="8"/>
  <c r="AK99" i="8"/>
  <c r="AH100" i="8"/>
  <c r="AU141" i="8"/>
  <c r="AE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O139" i="8"/>
  <c r="AK140" i="8"/>
  <c r="AW100" i="8"/>
  <c r="AK100" i="8"/>
  <c r="AG100" i="8"/>
  <c r="AK141" i="8"/>
  <c r="AI141" i="8"/>
  <c r="AH101" i="8"/>
  <c r="AG142" i="8"/>
  <c r="AQ102" i="8"/>
  <c r="AI102" i="8"/>
  <c r="AK143" i="8"/>
  <c r="AK103" i="8"/>
  <c r="AH104" i="8"/>
  <c r="AK145" i="8"/>
  <c r="AK105" i="8"/>
  <c r="AG105" i="8"/>
  <c r="AI147" i="8"/>
  <c r="AH108" i="8"/>
  <c r="AH152" i="8"/>
  <c r="AK114" i="8"/>
  <c r="AU155" i="8"/>
  <c r="AU116" i="8"/>
  <c r="AQ116" i="8"/>
  <c r="AQ157" i="8"/>
  <c r="AI117" i="8"/>
  <c r="AK158" i="8"/>
  <c r="AK119" i="8"/>
  <c r="AG119" i="8"/>
  <c r="AH121" i="8"/>
  <c r="AK163" i="8"/>
  <c r="AH163" i="8"/>
  <c r="AO123" i="8"/>
  <c r="AK123" i="8"/>
  <c r="AG123" i="8"/>
  <c r="AU105" i="8"/>
  <c r="AQ105" i="8"/>
  <c r="AI105" i="8"/>
  <c r="AU146" i="8"/>
  <c r="AU106" i="8"/>
  <c r="AQ106" i="8"/>
  <c r="AI106" i="8"/>
  <c r="AU147" i="8"/>
  <c r="AU148" i="8"/>
  <c r="AQ108" i="8"/>
  <c r="AI149" i="8"/>
  <c r="AU150" i="8"/>
  <c r="AI151" i="8"/>
  <c r="AW111" i="8"/>
  <c r="AO111" i="8"/>
  <c r="AK111" i="8"/>
  <c r="AH112" i="8"/>
  <c r="AI153" i="8"/>
  <c r="AQ113" i="8"/>
  <c r="AI113" i="8"/>
  <c r="AH154" i="8"/>
  <c r="AI155" i="8"/>
  <c r="AK115" i="8"/>
  <c r="AU156" i="8"/>
  <c r="AI116" i="8"/>
  <c r="AI157" i="8"/>
  <c r="AO11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V219" i="8"/>
  <c r="BF219" i="8"/>
  <c r="BB219" i="8"/>
  <c r="AU132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O11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U158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U123" i="8"/>
  <c r="AQ123" i="8"/>
  <c r="AI123" i="8"/>
  <c r="AS164" i="8"/>
  <c r="AI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CI169" i="8"/>
  <c r="CI184" i="8"/>
  <c r="BN188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P20" i="22"/>
  <c r="P7" i="22"/>
  <c r="P12" i="22"/>
  <c r="N12" i="22"/>
  <c r="N264" i="22" s="1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F5" i="10" l="1"/>
  <c r="FY4" i="8" s="1"/>
  <c r="C5" i="10"/>
  <c r="E5" i="10" s="1"/>
  <c r="BA275" i="8"/>
  <c r="BA225" i="8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256" i="8"/>
  <c r="DE26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Z309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159" i="8"/>
  <c r="CH154" i="8"/>
  <c r="CH306" i="8" s="1"/>
  <c r="CH162" i="8"/>
  <c r="CH161" i="8"/>
  <c r="CH151" i="8"/>
  <c r="CH155" i="8"/>
  <c r="CH307" i="8" s="1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245" i="8" s="1"/>
  <c r="G133" i="22" s="1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O145" i="22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C6" i="10" l="1"/>
  <c r="E6" i="10" s="1"/>
  <c r="F421" i="10"/>
  <c r="H421" i="10" s="1"/>
  <c r="GD12" i="8" s="1"/>
  <c r="Q143" i="22"/>
  <c r="O143" i="22"/>
  <c r="BZ313" i="8"/>
  <c r="Q144" i="22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DI228" i="8"/>
  <c r="DE291" i="8"/>
  <c r="DE285" i="8"/>
  <c r="DC214" i="8"/>
  <c r="CA309" i="8"/>
  <c r="DP225" i="8"/>
  <c r="DP231" i="8"/>
  <c r="AB242" i="8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J20" i="8" l="1"/>
  <c r="FJ44" i="8" s="1"/>
  <c r="FD8" i="8"/>
  <c r="Y11" i="22" s="1"/>
  <c r="FD6" i="8"/>
  <c r="Y9" i="22" s="1"/>
  <c r="FJ21" i="8"/>
  <c r="FJ45" i="8" s="1"/>
  <c r="FJ27" i="8"/>
  <c r="P230" i="22"/>
  <c r="N238" i="22"/>
  <c r="P228" i="22"/>
  <c r="N240" i="22"/>
  <c r="FJ22" i="8"/>
  <c r="FJ46" i="8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D54" i="8" l="1"/>
  <c r="GB54" i="8"/>
  <c r="GB53" i="8"/>
  <c r="FM26" i="8"/>
  <c r="FJ26" i="8"/>
  <c r="FD9" i="8"/>
  <c r="Y12" i="22" s="1"/>
  <c r="R226" i="22"/>
  <c r="S226" i="22" s="1"/>
  <c r="FJ29" i="8"/>
  <c r="GD56" i="8" s="1"/>
  <c r="AE252" i="8"/>
  <c r="J139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GB55" i="8" l="1"/>
  <c r="GB70" i="8" s="1"/>
  <c r="GD53" i="8"/>
  <c r="DB453" i="8"/>
  <c r="J224" i="22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<sst xmlns="http://schemas.openxmlformats.org/spreadsheetml/2006/main" count="25385" uniqueCount="684">
  <si>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</si>
  <si>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</si>
  <si>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</si>
  <si>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</si>
  <si>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</si>
  <si>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</si>
  <si>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</si>
  <si>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</si>
  <si>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</si>
  <si>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</si>
  <si>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</si>
  <si>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</si>
  <si>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</si>
  <si>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</si>
  <si>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</si>
  <si>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</si>
  <si>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</si>
  <si>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</si>
  <si>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</si>
  <si>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</si>
  <si>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</si>
  <si>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</si>
  <si>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</si>
  <si>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</si>
  <si>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</si>
  <si>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</si>
  <si>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</si>
  <si>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</si>
  <si>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</si>
  <si>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</si>
  <si>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</si>
  <si>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</si>
  <si>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</si>
  <si>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</si>
  <si>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</si>
  <si>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</si>
  <si>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</si>
  <si>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</si>
  <si>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</si>
  <si>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</si>
  <si>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</si>
  <si>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</si>
  <si>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</si>
  <si>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</si>
  <si>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</si>
  <si>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</si>
  <si>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</si>
  <si>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</si>
  <si>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</si>
  <si>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</si>
  <si>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</si>
  <si>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</si>
  <si>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</si>
  <si>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</si>
  <si>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</si>
  <si>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</si>
  <si>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</si>
  <si>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</si>
  <si>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</si>
  <si>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</si>
  <si>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</si>
  <si>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</si>
  <si>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</si>
  <si>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</si>
  <si>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</si>
  <si>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</si>
  <si>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</si>
  <si>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</si>
  <si>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</si>
  <si>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</si>
  <si>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</si>
  <si>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</si>
  <si>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</si>
  <si>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</si>
  <si>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</si>
  <si>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</si>
  <si>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</si>
  <si>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</si>
  <si>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</si>
  <si>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</si>
  <si>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</si>
  <si>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</si>
  <si>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</si>
  <si>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</si>
  <si>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</si>
  <si>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</si>
  <si>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</si>
  <si>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</si>
  <si>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</si>
  <si>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</si>
  <si>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</si>
  <si>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</si>
  <si>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</si>
  <si>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</si>
  <si>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</si>
  <si>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</si>
  <si>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</si>
  <si>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</si>
  <si>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</si>
  <si>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</si>
  <si>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</si>
  <si>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</si>
  <si>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</si>
  <si>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</si>
  <si>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</si>
  <si>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</si>
  <si>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</si>
  <si>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</si>
  <si>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</si>
  <si>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</si>
  <si>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</si>
  <si>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</si>
  <si>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</si>
  <si>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</si>
  <si>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</si>
  <si>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</si>
  <si>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</si>
  <si>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</si>
  <si>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</si>
  <si>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</si>
  <si>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</si>
  <si>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</si>
  <si>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</si>
  <si>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</si>
  <si>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</si>
  <si>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</si>
  <si>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</si>
  <si>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</si>
  <si>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</si>
  <si>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</si>
  <si>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</si>
  <si>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</si>
  <si>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</si>
  <si>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</si>
  <si>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</si>
  <si>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</si>
  <si>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</si>
  <si>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</si>
  <si>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</si>
  <si>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</si>
  <si>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</si>
  <si>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</si>
  <si>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</si>
  <si>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</si>
  <si>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</si>
  <si>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</si>
  <si>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</si>
  <si>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</si>
  <si>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</si>
  <si>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</si>
  <si>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</si>
  <si>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</si>
  <si>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</si>
  <si>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</si>
  <si>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</si>
  <si>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</si>
  <si>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</si>
  <si>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</si>
  <si>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</si>
  <si>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</si>
  <si>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</si>
  <si>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</si>
  <si>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</si>
  <si>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</si>
  <si>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</si>
  <si>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</si>
  <si>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</si>
  <si>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</si>
  <si>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</si>
  <si>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</si>
  <si>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</si>
  <si>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</si>
  <si>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</si>
  <si>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</si>
  <si>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</si>
  <si>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</si>
  <si>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</si>
  <si>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</si>
  <si>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</si>
  <si>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</si>
  <si>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</si>
  <si>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</si>
  <si>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</si>
  <si>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</si>
  <si>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</si>
  <si>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</si>
  <si>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</si>
  <si>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</si>
  <si>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</si>
  <si>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</si>
  <si>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</si>
  <si>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</si>
  <si>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</si>
  <si>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</si>
  <si>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</si>
  <si>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</si>
  <si>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</si>
  <si>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</si>
  <si>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</si>
  <si>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</si>
  <si>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</si>
  <si>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</si>
  <si>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</si>
  <si>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</si>
  <si>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</si>
  <si>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</si>
  <si>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</si>
  <si>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</si>
  <si>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</si>
  <si>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</si>
  <si>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</si>
  <si>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</si>
  <si>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</si>
  <si>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</si>
  <si>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</si>
  <si>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</si>
  <si>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</si>
  <si>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</si>
  <si>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</si>
  <si>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</si>
  <si>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</si>
  <si>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</si>
  <si>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</si>
  <si>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</si>
  <si>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</si>
  <si>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</si>
  <si>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</si>
  <si>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</si>
  <si>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</si>
  <si>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</si>
  <si>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</si>
  <si>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</si>
  <si>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</si>
  <si>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</si>
  <si>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</si>
  <si>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</si>
  <si>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</si>
  <si>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</si>
  <si>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</si>
  <si>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</si>
  <si>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</si>
  <si>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</si>
  <si>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</si>
  <si>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</si>
  <si>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</si>
  <si>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</si>
  <si>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</si>
  <si>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</si>
  <si>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</si>
  <si>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</si>
  <si>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</si>
  <si>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</si>
  <si>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</si>
  <si>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</si>
  <si>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</si>
  <si>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</si>
  <si>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</si>
  <si>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</si>
  <si>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</si>
  <si>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</si>
  <si>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</si>
  <si>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</si>
  <si>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</si>
  <si>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</si>
  <si>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</si>
  <si>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</si>
  <si>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</si>
  <si>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</si>
  <si>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</si>
  <si>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</si>
  <si>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</si>
  <si>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</si>
  <si>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</si>
  <si>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</si>
  <si>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</si>
  <si>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</si>
  <si>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</si>
  <si>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</si>
  <si>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</si>
  <si>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</si>
  <si>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</si>
  <si>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</si>
  <si>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</si>
  <si>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</si>
  <si>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</si>
  <si>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</si>
  <si>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</si>
  <si>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</si>
  <si>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</si>
  <si>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</si>
  <si>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</si>
  <si>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</si>
  <si>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</si>
  <si>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</si>
  <si>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</si>
  <si>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</si>
  <si>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</si>
  <si>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</si>
  <si>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</si>
  <si>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</si>
  <si>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</si>
  <si>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</si>
  <si>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</si>
  <si>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</si>
  <si>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</si>
  <si>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</si>
  <si>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</si>
  <si>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</si>
  <si>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</si>
  <si>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</si>
  <si>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</si>
  <si>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</si>
  <si>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</si>
  <si>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</si>
  <si>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</si>
  <si>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</si>
  <si>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</si>
  <si>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</si>
  <si>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</si>
  <si>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</si>
  <si>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</si>
  <si>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</si>
  <si>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</si>
  <si>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</si>
  <si>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</si>
  <si>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</si>
  <si>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</si>
  <si>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</si>
  <si>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</si>
  <si>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</si>
  <si>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</si>
  <si>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</si>
  <si>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</si>
  <si>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</si>
  <si>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</si>
  <si>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</si>
  <si>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</si>
  <si>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</si>
  <si>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</si>
  <si>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</si>
  <si>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</si>
  <si>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</si>
  <si>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</si>
  <si>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</si>
  <si>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</si>
  <si>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</si>
  <si>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</si>
  <si>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</si>
  <si>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</si>
  <si>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</si>
  <si>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</si>
  <si>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</si>
  <si>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</si>
  <si>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</si>
  <si>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</si>
  <si>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</si>
  <si>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</si>
  <si>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</si>
  <si>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</si>
  <si>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</si>
  <si>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</si>
  <si>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</si>
  <si>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</si>
  <si>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</si>
  <si>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</si>
  <si>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</si>
  <si>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</si>
  <si>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</si>
  <si>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</si>
  <si>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</si>
  <si>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</si>
  <si>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</si>
  <si>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</si>
  <si>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</si>
  <si>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</si>
  <si>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</si>
  <si>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</si>
  <si>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</si>
  <si>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</si>
  <si>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</si>
  <si>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</si>
  <si>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</si>
  <si>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</si>
  <si>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</si>
  <si>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</si>
  <si>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</si>
  <si>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</si>
  <si>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</si>
  <si>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</si>
  <si>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</si>
  <si>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</si>
  <si>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</si>
  <si>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</si>
  <si>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</si>
  <si>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</si>
  <si>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</si>
  <si>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</si>
  <si>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</si>
  <si>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</si>
  <si>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</si>
  <si>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</si>
  <si>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</si>
  <si>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</si>
  <si>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</si>
  <si>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</si>
  <si>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</si>
  <si>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</si>
  <si>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</si>
  <si>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</si>
  <si>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</si>
  <si>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</si>
  <si>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</si>
  <si>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</si>
  <si>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</si>
  <si>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</si>
  <si>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</si>
  <si>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</si>
  <si>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</si>
  <si>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</si>
  <si>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</si>
  <si>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</si>
  <si>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</si>
  <si>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</si>
  <si>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</si>
  <si>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</si>
  <si>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</si>
  <si>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</si>
  <si>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</si>
  <si>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</si>
  <si>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</si>
  <si>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</si>
  <si>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</si>
  <si>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</si>
  <si>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</si>
  <si>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</si>
  <si>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</si>
  <si>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</si>
  <si>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</si>
  <si>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</si>
  <si>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</si>
  <si>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</si>
  <si>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</si>
  <si>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</si>
  <si>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</si>
  <si>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</si>
  <si>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</si>
  <si>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</si>
  <si>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</si>
  <si>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</si>
  <si>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</si>
  <si>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</si>
  <si>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</si>
  <si>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</si>
  <si>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</si>
  <si>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</si>
  <si>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</si>
  <si>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</si>
  <si>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</si>
  <si>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</si>
  <si>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</si>
  <si>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</si>
  <si>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</si>
  <si>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</si>
  <si>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</si>
  <si>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</si>
  <si>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</si>
  <si>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</si>
  <si>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</si>
  <si>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</si>
  <si>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</si>
  <si>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</si>
  <si>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</si>
  <si>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</si>
  <si>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</si>
  <si>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</si>
  <si>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</si>
  <si>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</si>
  <si>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</si>
  <si>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</si>
  <si>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</si>
  <si>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</si>
  <si>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</si>
  <si>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</si>
  <si>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</si>
  <si>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</si>
  <si>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</si>
  <si>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</si>
  <si>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</si>
  <si>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</si>
  <si>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</si>
  <si>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</si>
  <si>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</si>
  <si>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</si>
  <si>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</si>
  <si>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</si>
  <si>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</si>
  <si>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</si>
  <si>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</si>
  <si>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</si>
  <si>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</si>
  <si>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</si>
  <si>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</si>
  <si>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</si>
  <si>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</si>
  <si>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</si>
  <si>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</si>
  <si>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</si>
  <si>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</si>
  <si>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</si>
  <si>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</si>
  <si>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</si>
  <si>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</si>
  <si>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</si>
  <si>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</si>
  <si>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</si>
  <si>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</si>
  <si>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</si>
  <si>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</si>
  <si>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</si>
  <si>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</si>
  <si>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</si>
  <si>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</si>
  <si>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</si>
  <si>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</si>
  <si>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</si>
  <si>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</si>
  <si>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</si>
  <si>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</si>
  <si>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</si>
  <si>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</si>
  <si>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</si>
  <si>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</si>
  <si>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</si>
  <si>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</si>
  <si>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</si>
  <si>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</si>
  <si>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</si>
  <si>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</si>
  <si>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</si>
  <si>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</si>
  <si>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</si>
  <si>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</si>
  <si>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</si>
  <si>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</si>
  <si>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</si>
  <si>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</si>
  <si>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</si>
  <si>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</si>
  <si>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</si>
  <si>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</si>
  <si>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</si>
  <si>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</si>
  <si>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</si>
  <si>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</si>
  <si>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</si>
  <si>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</si>
  <si>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</si>
  <si>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</si>
  <si>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</si>
  <si>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</si>
  <si>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</si>
  <si>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</si>
  <si>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</si>
  <si>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</si>
  <si>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</si>
  <si>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</si>
  <si>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</si>
  <si>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</si>
  <si>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</si>
  <si>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</si>
  <si>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</si>
  <si>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</si>
  <si>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</si>
  <si>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</si>
  <si>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</si>
  <si>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</si>
  <si>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</si>
  <si>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</si>
  <si>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</si>
  <si>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</si>
  <si>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</si>
  <si>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</si>
  <si>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</si>
  <si>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</si>
  <si>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</si>
  <si>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</si>
  <si>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</si>
  <si>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</si>
  <si>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</si>
  <si>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</si>
  <si>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</si>
  <si>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</si>
  <si>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</si>
  <si>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</si>
  <si>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</si>
  <si>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</si>
  <si>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</si>
  <si>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</si>
  <si>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</si>
  <si>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</si>
  <si>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</si>
  <si>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</si>
  <si>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</si>
  <si>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</si>
  <si>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</si>
  <si>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</si>
  <si>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</si>
  <si>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</si>
  <si>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</si>
  <si>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</si>
  <si>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</si>
  <si>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</si>
  <si>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</si>
  <si>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</si>
  <si>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</si>
  <si>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</si>
  <si>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</si>
  <si>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</si>
  <si>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</si>
  <si>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</si>
  <si>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</si>
  <si>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</si>
  <si>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</si>
  <si>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</si>
  <si>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</si>
  <si>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</si>
  <si>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</si>
  <si>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</si>
  <si>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</si>
  <si>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</si>
  <si>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</si>
  <si>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</si>
  <si>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</si>
  <si>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</si>
  <si>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</si>
  <si>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</si>
  <si>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</si>
  <si>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</si>
  <si>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</si>
  <si>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</si>
  <si>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</si>
  <si>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</si>
  <si>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</si>
  <si>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</si>
  <si>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</si>
  <si>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</si>
  <si>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</si>
  <si>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</si>
  <si>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</si>
  <si>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</si>
  <si>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</si>
  <si>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</si>
  <si>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</si>
  <si>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</si>
  <si>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</si>
  <si>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</si>
  <si>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</si>
  <si>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</si>
  <si>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</si>
  <si>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</si>
  <si>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</si>
  <si>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</si>
  <si>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</si>
  <si>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</si>
  <si>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</si>
  <si>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</si>
  <si>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</si>
  <si>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</si>
  <si>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</si>
  <si>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</si>
  <si>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</si>
  <si>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</si>
  <si>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</si>
  <si>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</si>
  <si>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</si>
  <si>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</si>
  <si>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</si>
  <si>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H?</t>
  </si>
  <si>
    <t>J?</t>
  </si>
  <si>
    <t>G?</t>
  </si>
  <si>
    <t>F?</t>
  </si>
  <si>
    <t>B?</t>
  </si>
  <si>
    <t>D?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</si>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</sst>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4648437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9" zoomScale="60" zoomScaleNormal="60" workbookViewId="0">
      <selection activeCell="C14" sqref="C14"/>
    </sheetView>
  </sheetViews>
  <sheetFormatPr defaultColWidth="7.1328125" defaultRowHeight="14.25" x14ac:dyDescent="0.45"/>
  <cols>
    <col min="2" max="2" width="4.46484375" customWidth="1"/>
    <col min="3" max="25" width="8.46484375" customWidth="1"/>
    <col min="26" max="26" width="4.464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43647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165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677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166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680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163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680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159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165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587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677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159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162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678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160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587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162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677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678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159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159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683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679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164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164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160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161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680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164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159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161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165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681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166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159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683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159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163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159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679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164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680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164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679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163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161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678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680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164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160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163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159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677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162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163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169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682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680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683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159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164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682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679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163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160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170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166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678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162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170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162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679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169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163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683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166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677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160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162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679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681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164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678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681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159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681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678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159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163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679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165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683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160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678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9" width="7.1328125" customWidth="1"/>
    <col min="30" max="30" width="4.46484375" style="16" bestFit="1" customWidth="1"/>
    <col min="31" max="32" width="4.1328125" customWidth="1"/>
    <col min="33" max="33" width="7.4648437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3" width="7.1328125" customWidth="1"/>
    <col min="23" max="23" width="7.1328125" customWidth="1"/>
    <col min="27" max="33" width="7.1328125" customWidth="1"/>
    <col min="34" max="34" width="4.46484375" style="16" customWidth="1"/>
    <col min="35" max="35" width="4.1328125" style="8" customWidth="1"/>
    <col min="36" max="36" width="4.1328125" customWidth="1"/>
    <col min="37" max="37" width="7.4648437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9" max="29" width="7.1328125" customWidth="1"/>
    <col min="32" max="59" width="7.1328125" customWidth="1"/>
    <col min="60" max="60" width="4.46484375" style="16" customWidth="1"/>
    <col min="61" max="61" width="4.1328125" style="8" customWidth="1"/>
    <col min="62" max="62" width="4.1328125" customWidth="1"/>
    <col min="63" max="65" width="7.46484375" customWidth="1"/>
    <col min="67" max="67" width="7.4648437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7" max="27" width="4.46484375" style="16" bestFit="1" customWidth="1"/>
    <col min="28" max="29" width="4.1328125" style="8" customWidth="1"/>
    <col min="30" max="30" width="7.4648437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71" t="s">
        <v>270</v>
      </c>
      <c r="ET2" s="372"/>
      <c r="EU2" s="373"/>
      <c r="EW2" s="371" t="s">
        <v>271</v>
      </c>
      <c r="EX2" s="372"/>
      <c r="EY2" s="372"/>
      <c r="EZ2" s="372"/>
      <c r="FA2" s="373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68" t="s">
        <v>202</v>
      </c>
      <c r="EN85" s="369"/>
      <c r="EO85" s="369"/>
      <c r="EP85" s="370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68" t="s">
        <v>203</v>
      </c>
      <c r="EN168" s="369"/>
      <c r="EO168" s="369"/>
      <c r="EP168" s="370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68" t="s">
        <v>204</v>
      </c>
      <c r="EN251" s="369"/>
      <c r="EO251" s="369"/>
      <c r="EP251" s="370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68" t="s">
        <v>211</v>
      </c>
      <c r="EN334" s="369"/>
      <c r="EO334" s="369"/>
      <c r="EP334" s="370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67"/>
      <c r="EN416" s="367"/>
      <c r="EO416" s="367"/>
      <c r="EP416" s="367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68" t="s">
        <v>212</v>
      </c>
      <c r="EN417" s="369"/>
      <c r="EO417" s="369"/>
      <c r="EP417" s="370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67"/>
      <c r="EN499" s="367"/>
      <c r="EO499" s="367"/>
      <c r="EP499" s="367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68" t="s">
        <v>214</v>
      </c>
      <c r="EN500" s="369"/>
      <c r="EO500" s="369"/>
      <c r="EP500" s="370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67"/>
      <c r="EN582" s="367"/>
      <c r="EO582" s="367"/>
      <c r="EP582" s="367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68" t="s">
        <v>207</v>
      </c>
      <c r="EN583" s="369"/>
      <c r="EO583" s="369"/>
      <c r="EP583" s="370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5" t="s">
        <v>268</v>
      </c>
      <c r="ET2" s="375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A415" zoomScale="67" zoomScaleNormal="55" workbookViewId="0">
      <selection activeCell="FQ439" sqref="FQ439"/>
    </sheetView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2" max="142" width="4.46484375" customWidth="1"/>
    <col min="143" max="143" width="4.46484375" style="16" customWidth="1"/>
    <col min="144" max="167" width="7.132812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7"/>
      <c r="FS84" s="367"/>
      <c r="FT84" s="367"/>
      <c r="FU84" s="367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13</v>
      </c>
      <c r="D87" s="59">
        <v>75</v>
      </c>
      <c r="E87" s="45" t="str">
        <f>ROUND(C87/D87*100,0)&amp;"%"</f>
        <v>17%</v>
      </c>
      <c r="F87" s="27">
        <f>LOOKUP(COUNTIF(BZ86:BZ160,TRUE),FQ87:FQ162,FR87:FR162)</f>
        <v>7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H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H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F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15</v>
      </c>
      <c r="D88" s="59">
        <v>60</v>
      </c>
      <c r="E88" s="45" t="str">
        <f>ROUND(C88/D88*100,0)&amp;"%"</f>
        <v>25%</v>
      </c>
      <c r="F88" s="27">
        <f>LOOKUP(COUNTIF(EK86:EK145,TRUE),FQ87:FQ147,FS87:FS147)</f>
        <v>15</v>
      </c>
      <c r="G88" s="27">
        <v>36</v>
      </c>
      <c r="H88" s="29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14</v>
      </c>
      <c r="D89" s="59">
        <v>40</v>
      </c>
      <c r="E89" s="45" t="str">
        <f>ROUND(C89/D89*100,0)&amp;"%"</f>
        <v>35%</v>
      </c>
      <c r="F89" s="27">
        <f>LOOKUP(COUNTIF(AO86:AO125,TRUE),FQ87:FQ127,FT87:FT127)</f>
        <v>15</v>
      </c>
      <c r="G89" s="27">
        <v>36</v>
      </c>
      <c r="H89" s="29" t="str">
        <f>LOOKUP(F89,FX$4:FX$39,GA$4:GA$39) &amp; "%"</f>
        <v>18%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14</v>
      </c>
      <c r="D90" s="60">
        <v>40</v>
      </c>
      <c r="E90" s="45" t="str">
        <f>ROUND(C90/D90*100,0)&amp;"%"</f>
        <v>35%</v>
      </c>
      <c r="F90" s="61">
        <f>LOOKUP(COUNTIF(FO86:FO125,TRUE),FQ87:FQ127,FU87:FU127)</f>
        <v>17</v>
      </c>
      <c r="G90" s="61">
        <v>36</v>
      </c>
      <c r="H90" s="29" t="str">
        <f>LOOKUP(F90,FX$4:FX$39,GB$4:GB$39) &amp; "%"</f>
        <v>22%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C?</v>
      </c>
      <c r="FO90" s="8" t="b">
        <f t="shared" si="8"/>
        <v>1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56</v>
      </c>
      <c r="D91" s="40">
        <f>SUM(D87:D90)</f>
        <v>215</v>
      </c>
      <c r="E91" s="45" t="str">
        <f>ROUND(C91/D91*100,0)&amp;"%"</f>
        <v>26%</v>
      </c>
      <c r="F91" s="41">
        <f>ROUND(AVERAGE(F87:F90),0)</f>
        <v>14</v>
      </c>
      <c r="G91" s="58">
        <v>36</v>
      </c>
      <c r="H91" s="42" t="str">
        <f>LOOKUP(F91,FX$4:FX$39,GC$4:GC$39) &amp; "%"</f>
        <v>9%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H?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J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H?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G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J?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G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F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H?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F?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J?</v>
      </c>
      <c r="EK99" s="8" t="b">
        <f t="shared" si="7"/>
        <v>0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A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E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A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J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A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G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G?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C?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B?</v>
      </c>
      <c r="FO104" s="8" t="b">
        <f t="shared" si="8"/>
        <v>1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F?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</v>
      </c>
      <c r="FO105" s="8" t="b">
        <f t="shared" si="8"/>
        <v>1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C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F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G?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J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B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C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G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J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J?</v>
      </c>
      <c r="FO109" s="8" t="b">
        <f t="shared" si="8"/>
        <v>1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A</v>
      </c>
      <c r="EK110" s="8" t="b">
        <f t="shared" si="7"/>
        <v>0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B?</v>
      </c>
      <c r="FO110" s="8" t="b">
        <f t="shared" si="8"/>
        <v>1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F?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J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H?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A</v>
      </c>
      <c r="AO112" s="8" t="b">
        <f t="shared" si="5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B</v>
      </c>
      <c r="BZ112" s="8" t="b">
        <f t="shared" si="6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H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F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A?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D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B?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F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J?</v>
      </c>
      <c r="FO115" s="8" t="b">
        <f t="shared" si="8"/>
        <v>0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E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A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H?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F?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D?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C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F?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G?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B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C?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J?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</v>
      </c>
      <c r="FO121" s="8" t="b">
        <f t="shared" si="8"/>
        <v>1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</v>
      </c>
      <c r="EK122" s="8" t="b">
        <f t="shared" si="7"/>
        <v>1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C?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G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G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A?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A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B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J?</v>
      </c>
      <c r="FO125" s="8" t="b">
        <f t="shared" si="8"/>
        <v>1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D?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H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G?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B?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B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</v>
      </c>
      <c r="EK132" s="8" t="b">
        <f t="shared" si="7"/>
        <v>1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K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C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G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J?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C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J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C?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D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K</v>
      </c>
      <c r="EK141" s="8" t="b">
        <f t="shared" si="7"/>
        <v>1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A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D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J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G?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F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F</v>
      </c>
      <c r="EK145" s="8" t="b">
        <f t="shared" si="7"/>
        <v>0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A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G?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J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F?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J</v>
      </c>
      <c r="BZ155" s="8" t="b">
        <f t="shared" si="9"/>
        <v>1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G?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A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7"/>
      <c r="FS167" s="367"/>
      <c r="FT167" s="367"/>
      <c r="FU167" s="367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7"/>
      <c r="FS250" s="367"/>
      <c r="FT250" s="367"/>
      <c r="FU250" s="367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7"/>
      <c r="FS333" s="367"/>
      <c r="FT333" s="367"/>
      <c r="FU333" s="367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7"/>
      <c r="FS416" s="367"/>
      <c r="FT416" s="367"/>
      <c r="FU416" s="367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170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169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169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170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169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170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169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169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7"/>
      <c r="FS499" s="367"/>
      <c r="FT499" s="367"/>
      <c r="FU499" s="367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7"/>
      <c r="FS582" s="367"/>
      <c r="FT582" s="367"/>
      <c r="FU582" s="367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7"/>
      <c r="FS665" s="367"/>
      <c r="FT665" s="367"/>
      <c r="FU665" s="367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7"/>
      <c r="FS748" s="367"/>
      <c r="FT748" s="367"/>
      <c r="FU748" s="367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46484375" bestFit="1" customWidth="1"/>
    <col min="3" max="3" width="7.1328125" customWidth="1"/>
    <col min="6" max="6" width="7.1328125" customWidth="1"/>
    <col min="27" max="27" width="24.46484375" bestFit="1" customWidth="1"/>
    <col min="28" max="28" width="7.1328125" customWidth="1"/>
    <col min="52" max="52" width="32.46484375" bestFit="1" customWidth="1"/>
    <col min="53" max="53" width="7.1328125" customWidth="1"/>
    <col min="77" max="77" width="32.46484375" bestFit="1" customWidth="1"/>
    <col min="102" max="102" width="32.46484375" bestFit="1" customWidth="1"/>
    <col min="127" max="127" width="27.1328125" bestFit="1" customWidth="1"/>
    <col min="149" max="150" width="7.46484375" bestFit="1" customWidth="1"/>
    <col min="154" max="154" width="4.132812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15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8" t="s">
        <v>247</v>
      </c>
      <c r="FF4" s="389"/>
      <c r="FG4" s="34" t="s">
        <v>259</v>
      </c>
      <c r="FI4" s="91" t="s">
        <v>350</v>
      </c>
      <c r="FJ4" s="29">
        <f>ACT!F4</f>
        <v>1</v>
      </c>
      <c r="FK4" s="29">
        <f>ACT!F87</f>
        <v>7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13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17%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91" t="s">
        <v>351</v>
      </c>
      <c r="FJ5" s="29">
        <f>ACT!F7</f>
        <v>1</v>
      </c>
      <c r="FK5" s="29">
        <f>ACT!F90</f>
        <v>17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15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25%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91" t="s">
        <v>244</v>
      </c>
      <c r="FJ6" s="29">
        <f>ACT!F5</f>
        <v>1</v>
      </c>
      <c r="FK6" s="29">
        <f>ACT!F88</f>
        <v>15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6" t="s">
        <v>359</v>
      </c>
      <c r="FJ7" s="92">
        <f>ACT!F8</f>
        <v>1</v>
      </c>
      <c r="FK7" s="92">
        <f>ACT!F91</f>
        <v>14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14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35%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17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22%</v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56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26%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14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9%</v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18%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22%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13%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9%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15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7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8" t="s">
        <v>247</v>
      </c>
      <c r="FF22" s="389"/>
      <c r="FG22" s="34" t="s">
        <v>259</v>
      </c>
      <c r="FJ22" s="27">
        <f>IF(FJ$17&lt;&gt;0,LOOKUP(FJ$17,$FJ$2:$GF$2,$FJ5:$GF5),0)*FJ$19</f>
        <v>17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14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18%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1%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22%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322</v>
      </c>
      <c r="FJ29" s="45" t="str">
        <f>IF(FJ$17&lt;&gt;0,LOOKUP(FJ$17,$FJ$9:$GF$9,$FJ13:$GF13),0)</f>
        <v>13%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9%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4" t="s">
        <v>245</v>
      </c>
      <c r="FC31" s="365"/>
      <c r="FD31" s="366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323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4" t="s">
        <v>245</v>
      </c>
      <c r="FC40" s="365"/>
      <c r="FD40" s="366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17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324</v>
      </c>
      <c r="FJ47" s="27">
        <f>IF(ISNUMBER(SEARCH("A*",FJ$17)),FJ23,"")</f>
        <v>15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14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4" t="s">
        <v>245</v>
      </c>
      <c r="FC49" s="365"/>
      <c r="FD49" s="366"/>
      <c r="FE49" s="388" t="s">
        <v>247</v>
      </c>
      <c r="FF49" s="389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18%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7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22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22%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325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14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9%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4" t="s">
        <v>245</v>
      </c>
      <c r="FC58" s="365"/>
      <c r="FD58" s="366"/>
      <c r="FE58" s="388" t="s">
        <v>247</v>
      </c>
      <c r="FF58" s="389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15</v>
      </c>
      <c r="FL59" s="27">
        <v>36</v>
      </c>
      <c r="FM59" s="102">
        <f>IF(FJ59&lt;&gt;0,FJ59*FK59/FL59,"")</f>
        <v>0.41666666666666669</v>
      </c>
      <c r="FT59" s="29">
        <f>ROUND(FM59*100,0)</f>
        <v>42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7</v>
      </c>
      <c r="FL60" s="27">
        <v>36</v>
      </c>
      <c r="FM60" s="102">
        <f>IF(FJ60&lt;&gt;0,FJ60*FK60/FL60,"")</f>
        <v>0.19444444444444445</v>
      </c>
      <c r="FT60" s="29">
        <f>ROUND(FM60*100,0)</f>
        <v>19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42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17</v>
      </c>
      <c r="FL61" s="27">
        <v>36</v>
      </c>
      <c r="FM61" s="102">
        <f>IF(FJ61&lt;&gt;0,FJ61*FK61/FL61,"")</f>
        <v>0.47222222222222221</v>
      </c>
      <c r="FT61" s="29">
        <f>ROUND(FM61*100,0)</f>
        <v>47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19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15</v>
      </c>
      <c r="FL62" s="27">
        <v>36</v>
      </c>
      <c r="FM62" s="102">
        <f>IF(FJ62&lt;&gt;0,FJ62*FK62/FL62,"")</f>
        <v>0.41666666666666669</v>
      </c>
      <c r="FT62" s="29">
        <f>ROUND(FM62*100,0)</f>
        <v>42</v>
      </c>
      <c r="FU62" s="103" t="e">
        <f>IF(FV62&lt;&gt;"",FT62,"")</f>
        <v>#DIV/0!</v>
      </c>
      <c r="FV62" s="27" t="e">
        <f>IF(FT62&gt;FT56,"ACT","")</f>
        <v>#DIV/0!</v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42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14</v>
      </c>
      <c r="FL63" s="27">
        <v>36</v>
      </c>
      <c r="FM63" s="102">
        <f>IF(FJ63&lt;&gt;0,FJ63*FK63/FL63,"")</f>
        <v>0.3888888888888889</v>
      </c>
      <c r="FT63" s="29">
        <f>ROUND(FM63*100,0)</f>
        <v>39</v>
      </c>
      <c r="FU63" s="103">
        <f>IF(FV63&lt;&gt;"",FT63,"")</f>
        <v>39</v>
      </c>
      <c r="FV63" s="27" t="str">
        <f>IF(FT63&gt;FT57,"ACT","")</f>
        <v>ACT</v>
      </c>
      <c r="GB63" s="103" t="e">
        <f>FT55</f>
        <v>#DIV/0!</v>
      </c>
      <c r="GC63" s="27">
        <f>FT61</f>
        <v>47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39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ACT P16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4" t="s">
        <v>245</v>
      </c>
      <c r="FC67" s="365"/>
      <c r="FD67" s="366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15</v>
      </c>
      <c r="GC68" s="8" t="str">
        <f>IF(SUM($FJ$19:$GF$19)=1,"/"&amp;GC53,GC60)</f>
        <v>/36</v>
      </c>
      <c r="GD68" s="80" t="str">
        <f>IF(SUM($FJ$19:$GF$19)=1,GD53,GD60)</f>
        <v>18%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7</v>
      </c>
      <c r="GC69" s="98" t="str">
        <f>IF(SUM($FJ$19:$GF$19)=1,"/"&amp;GC54,GC61)</f>
        <v>/36</v>
      </c>
      <c r="GD69" s="80" t="str">
        <f>IF(SUM($FJ$19:$GF$19)=1,GD54,GD61)</f>
        <v>1%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22</v>
      </c>
      <c r="GC70" s="98" t="str">
        <f>IF(SUM($FJ$19:$GF$19)=1,"/"&amp;GC55,GC62)</f>
        <v>/36</v>
      </c>
      <c r="GD70" s="80" t="str">
        <f>IF(SUM($FJ$19:$GF$19)=1,GD55,GD62)</f>
        <v>22%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15</v>
      </c>
      <c r="GC71" s="98" t="str">
        <f>IF(SUM($FJ$19:$GF$19)=1,"/"&amp;GC56,GC63)</f>
        <v>/36</v>
      </c>
      <c r="GD71" s="80" t="str">
        <f>IF(SUM($FJ$19:$GF$19)=1,GD56,GD63)</f>
        <v>13%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14</v>
      </c>
      <c r="GC72" s="98" t="str">
        <f>IF(SUM($FJ$19:$GF$19)=1,"/"&amp;GC57,GC64)</f>
        <v>/36</v>
      </c>
      <c r="GD72" s="80" t="str">
        <f>IF(SUM($FJ$19:$GF$19)=1,GD57,GD64)</f>
        <v>9%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4" t="s">
        <v>245</v>
      </c>
      <c r="FC76" s="365"/>
      <c r="FD76" s="366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4" t="s">
        <v>245</v>
      </c>
      <c r="FC85" s="365"/>
      <c r="FD85" s="366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4" t="s">
        <v>245</v>
      </c>
      <c r="FC94" s="365"/>
      <c r="FD94" s="366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4" t="s">
        <v>245</v>
      </c>
      <c r="FC103" s="365"/>
      <c r="FD103" s="366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4" t="s">
        <v>245</v>
      </c>
      <c r="FC148" s="365"/>
      <c r="FD148" s="366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4" t="s">
        <v>245</v>
      </c>
      <c r="FC193" s="365"/>
      <c r="FD193" s="366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4" t="s">
        <v>245</v>
      </c>
      <c r="FC202" s="365"/>
      <c r="FD202" s="366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46484375" style="28" customWidth="1"/>
    <col min="5" max="5" width="20.464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46484375" style="137" customWidth="1"/>
    <col min="10" max="10" width="12.46484375" style="28" bestFit="1" customWidth="1"/>
    <col min="11" max="11" width="22.46484375" style="137" customWidth="1"/>
    <col min="12" max="12" width="25.46484375" style="137" customWidth="1"/>
    <col min="13" max="13" width="16.132812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46484375" style="335" customWidth="1"/>
    <col min="22" max="22" width="8.4648437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>English</v>
      </c>
      <c r="W8" s="218" t="str">
        <f>META!FB5</f>
        <v>13</v>
      </c>
      <c r="X8" s="218" t="str">
        <f>META!FC5</f>
        <v>75</v>
      </c>
      <c r="Y8" s="219" t="str">
        <f>META!FD5</f>
        <v>17%</v>
      </c>
      <c r="Z8" s="220" t="str">
        <f>META!FE5</f>
        <v>7</v>
      </c>
      <c r="AA8" s="221" t="str">
        <f>META!FF5</f>
        <v>36</v>
      </c>
      <c r="AB8" s="222" t="str">
        <f>META!FG5</f>
        <v>1%</v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>Math</v>
      </c>
      <c r="W9" s="129" t="str">
        <f>META!FB6</f>
        <v>15</v>
      </c>
      <c r="X9" s="129" t="str">
        <f>META!FC6</f>
        <v>60</v>
      </c>
      <c r="Y9" s="131" t="str">
        <f>META!FD6</f>
        <v>25%</v>
      </c>
      <c r="Z9" s="105" t="str">
        <f>META!FE6</f>
        <v>15</v>
      </c>
      <c r="AA9" s="98" t="str">
        <f>META!FF6</f>
        <v>36</v>
      </c>
      <c r="AB9" s="80" t="str">
        <f>META!FG6</f>
        <v>13%</v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14</v>
      </c>
      <c r="X10" s="218" t="str">
        <f>META!FC7</f>
        <v>40</v>
      </c>
      <c r="Y10" s="224" t="str">
        <f>META!FD7</f>
        <v>35%</v>
      </c>
      <c r="Z10" s="220" t="str">
        <f>META!FE7</f>
        <v>15</v>
      </c>
      <c r="AA10" s="221" t="str">
        <f>META!FF7</f>
        <v>36</v>
      </c>
      <c r="AB10" s="222" t="str">
        <f>META!FG7</f>
        <v>18%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14</v>
      </c>
      <c r="X11" s="132" t="str">
        <f>META!FC8</f>
        <v>40</v>
      </c>
      <c r="Y11" s="133" t="str">
        <f>META!FD8</f>
        <v>35%</v>
      </c>
      <c r="Z11" s="134" t="str">
        <f>META!FE8</f>
        <v>17</v>
      </c>
      <c r="AA11" s="135" t="str">
        <f>META!FF8</f>
        <v>36</v>
      </c>
      <c r="AB11" s="83" t="str">
        <f>META!FG8</f>
        <v>22%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56</v>
      </c>
      <c r="X12" s="227" t="str">
        <f>META!FC9</f>
        <v>215</v>
      </c>
      <c r="Y12" s="228" t="str">
        <f>META!FD9</f>
        <v>26%</v>
      </c>
      <c r="Z12" s="229" t="str">
        <f>META!FE9</f>
        <v>14</v>
      </c>
      <c r="AA12" s="230" t="str">
        <f>META!FF9</f>
        <v>36</v>
      </c>
      <c r="AB12" s="231" t="str">
        <f>META!FG9</f>
        <v>9%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400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606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400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606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400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400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606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455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456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457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458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456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459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400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606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400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606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2019-07-02T04:20:07Z</dcterms:modified>
</cp:coreProperties>
</file>