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4" documentId="13_ncr:1_{0397363C-C6A0-4452-945F-18357A22DB7F}" xr6:coauthVersionLast="43" xr6:coauthVersionMax="43" xr10:uidLastSave="{32EA93AE-F1FC-4F97-883A-0557B28ED75D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BU14" i="5" s="1"/>
  <c r="BZ80" i="8" s="1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13" i="16" l="1"/>
  <c r="AO613" i="16" s="1"/>
  <c r="FN291" i="16"/>
  <c r="FO291" i="16" s="1"/>
  <c r="EJ605" i="16"/>
  <c r="EK605" i="16" s="1"/>
  <c r="BY293" i="15"/>
  <c r="BZ293" i="15" s="1"/>
  <c r="BY559" i="16"/>
  <c r="BZ559" i="16" s="1"/>
  <c r="AN608" i="16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H589" i="16" s="1"/>
  <c r="FQ14" i="8" s="1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J45" i="8" l="1"/>
  <c r="FJ40" i="8"/>
  <c r="FJ44" i="8"/>
  <c r="FJ39" i="8"/>
  <c r="FJ47" i="8"/>
  <c r="FJ41" i="8"/>
  <c r="FQ7" i="8"/>
  <c r="P226" i="22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R198" i="22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FO56" i="8" s="1"/>
  <c r="FP56" i="8" s="1"/>
  <c r="FR56" i="8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<sst xmlns="http://schemas.openxmlformats.org/spreadsheetml/2006/main" count="25241" uniqueCount="676">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</sst>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C5" sqref="C5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162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161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162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160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162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161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161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162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161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162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159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162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159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159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159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162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161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160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160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 t="s">
        <v>161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 t="s">
        <v>160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 t="s">
        <v>161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 t="s">
        <v>162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161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159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159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160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162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161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162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162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162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161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162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160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159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160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162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160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160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161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160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160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160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159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160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162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160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/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/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/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/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/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/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/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/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/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/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/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/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/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/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/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/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/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/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/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/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/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/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/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/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/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/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/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/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6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1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29</v>
      </c>
      <c r="D87" s="59">
        <v>47</v>
      </c>
      <c r="E87" s="45" t="str">
        <f>ROUND(C87/D87*100,0)&amp;"%"</f>
        <v>62%</v>
      </c>
      <c r="F87" s="27">
        <f>LOOKUP(COUNTIF(AO86:AO132,TRUE),EM87:EM134,EO87:EO134)*10</f>
        <v>280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D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1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22</v>
      </c>
      <c r="D88" s="59">
        <v>44</v>
      </c>
      <c r="E88" s="45" t="str">
        <f>ROUND(C88/D88*100,0)&amp;"%"</f>
        <v>50%</v>
      </c>
      <c r="F88" s="27">
        <f>LOOKUP(COUNTIF(BZ86:BZ129,TRUE),EM87:EM131,EP87:EP131)*10</f>
        <v>240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C</v>
      </c>
      <c r="AO88" s="8" t="b">
        <f t="shared" si="4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1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51</v>
      </c>
      <c r="D89" s="59">
        <f>SUM(D87:D88)</f>
        <v>91</v>
      </c>
      <c r="E89" s="45" t="str">
        <f>ROUND(C89/D89*100,0)&amp;"%"</f>
        <v>56%</v>
      </c>
      <c r="F89" s="27">
        <f>SUM(F87:F88)</f>
        <v>520</v>
      </c>
      <c r="G89" s="27">
        <f>SUM(G87:G88)</f>
        <v>760</v>
      </c>
      <c r="H89" s="29" t="str">
        <f>LOOKUP(F89,EV$5:EV$56,EW$5:EW$56) &amp; "%"</f>
        <v>63%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1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A</v>
      </c>
      <c r="BZ90" s="8" t="b">
        <f t="shared" si="5"/>
        <v>0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1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51</v>
      </c>
      <c r="D91" s="40">
        <f>SUM(D87,D88,D90)</f>
        <v>139</v>
      </c>
      <c r="E91" s="45" t="str">
        <f>ROUND(C91/D91*100,0)&amp;"%"</f>
        <v>37%</v>
      </c>
      <c r="F91" s="41">
        <f>SUM(F87,F88,F90)</f>
        <v>680</v>
      </c>
      <c r="G91" s="58">
        <f>SUM(G87,G88,G90)</f>
        <v>1520</v>
      </c>
      <c r="H91" s="42" t="str">
        <f>LOOKUP(F91,ES$4:ES$126,ET$4:ET$126) &amp; "%"</f>
        <v>1%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1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1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1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B</v>
      </c>
      <c r="BZ94" s="8" t="b">
        <f t="shared" si="5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1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D</v>
      </c>
      <c r="AO95" s="8" t="b">
        <f t="shared" si="4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1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1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C</v>
      </c>
      <c r="BZ97" s="8" t="b">
        <f t="shared" si="5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1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B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1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C</v>
      </c>
      <c r="AO99" s="8" t="b">
        <f t="shared" si="4"/>
        <v>0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1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A</v>
      </c>
      <c r="BZ100" s="8" t="b">
        <f t="shared" si="5"/>
        <v>0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1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D</v>
      </c>
      <c r="AO101" s="8" t="b">
        <f t="shared" si="4"/>
        <v>0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1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1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D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1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D</v>
      </c>
      <c r="BZ104" s="8" t="b">
        <f t="shared" si="5"/>
        <v>0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1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D</v>
      </c>
      <c r="BZ105" s="8" t="b">
        <f t="shared" si="5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1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C</v>
      </c>
      <c r="BZ106" s="8" t="b">
        <f t="shared" si="5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1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C</v>
      </c>
      <c r="BZ107" s="8" t="b">
        <f t="shared" si="5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1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D</v>
      </c>
      <c r="BZ108" s="8" t="b">
        <f t="shared" si="5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1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1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1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D</v>
      </c>
      <c r="AO111" s="8" t="b">
        <f t="shared" si="4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B</v>
      </c>
      <c r="BZ111" s="8" t="b">
        <f t="shared" si="5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1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1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1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A</v>
      </c>
      <c r="AO114" s="8" t="b">
        <f t="shared" si="4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1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D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D</v>
      </c>
      <c r="BZ115" s="8" t="b">
        <f t="shared" si="5"/>
        <v>0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1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A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1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A</v>
      </c>
      <c r="AO117" s="8" t="b">
        <f t="shared" si="4"/>
        <v>1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1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D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B</v>
      </c>
      <c r="BZ118" s="8" t="b">
        <f t="shared" si="5"/>
        <v>0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1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B</v>
      </c>
      <c r="BZ119" s="8" t="b">
        <f t="shared" si="5"/>
        <v>0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1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D</v>
      </c>
      <c r="AO120" s="8" t="b">
        <f t="shared" si="4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B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1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C</v>
      </c>
      <c r="BZ121" s="8" t="b">
        <f t="shared" si="5"/>
        <v>0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1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B</v>
      </c>
      <c r="AO122" s="8" t="b">
        <f t="shared" si="4"/>
        <v>1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B</v>
      </c>
      <c r="BZ122" s="8" t="b">
        <f t="shared" si="5"/>
        <v>0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1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B</v>
      </c>
      <c r="BZ123" s="8" t="b">
        <f t="shared" si="5"/>
        <v>0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1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B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1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B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A</v>
      </c>
      <c r="BZ125" s="8" t="b">
        <f t="shared" si="5"/>
        <v>0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1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B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1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D</v>
      </c>
      <c r="BZ127" s="8" t="b">
        <f t="shared" si="5"/>
        <v>0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C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B</v>
      </c>
      <c r="BZ129" s="8" t="b">
        <f t="shared" si="5"/>
        <v>1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B</v>
      </c>
      <c r="AO130" s="8" t="b">
        <f t="shared" si="4"/>
        <v>0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C</v>
      </c>
      <c r="AO131" s="8" t="b">
        <f t="shared" si="4"/>
        <v>0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D</v>
      </c>
      <c r="AO132" s="8" t="b">
        <f t="shared" si="4"/>
        <v>0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PSAT 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280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240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29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62%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280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22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50%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240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51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56%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520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63%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680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0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0%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160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83" t="e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#N/A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51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37%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680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1%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63%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PSAT 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280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240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160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680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63%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e">
        <f>IF(FJ$17&lt;&gt;0,LOOKUP(FJ$17,$FJ$9:$GF$9,$FJ13:$GF13),0)</f>
        <v>#N/A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1%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280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240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160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680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6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280</v>
      </c>
      <c r="FQ52" s="27">
        <v>380</v>
      </c>
      <c r="FR52" s="93">
        <f>IF(FO52&lt;&gt;0,FO52*FP52/FQ52,"")</f>
        <v>0.73684210526315785</v>
      </c>
      <c r="FT52" s="103">
        <f>ROUND(AVERAGE(FM52,FR52)*100,0)</f>
        <v>74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240</v>
      </c>
      <c r="FQ53" s="27">
        <v>380</v>
      </c>
      <c r="FR53" s="93">
        <f>IF(FO53&lt;&gt;0,FO53*FP53/FQ53,"")</f>
        <v>0.63157894736842102</v>
      </c>
      <c r="FT53" s="103">
        <f>ROUND(AVERAGE(FM53,FR53)*100,0)</f>
        <v>63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280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240</v>
      </c>
      <c r="GC54" s="98">
        <f>IF(ISNUMBER(SEARCH("S*",_xlfn.CONCAT(FJ17:GF17))),400,0)+
  IF(ISNUMBER(SEARCH("P*",_xlfn.CONCAT(FJ17:GF17))),380,0)+
  IF(ISNUMBER(SEARCH("A*",_xlfn.CONCAT(FJ17:GF17))),36,0)</f>
        <v>380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160</v>
      </c>
      <c r="FQ55" s="27">
        <v>760</v>
      </c>
      <c r="FR55" s="93">
        <f>IF(FO55&lt;&gt;0,FO55*FP55/FQ55,"")</f>
        <v>0.21052631578947367</v>
      </c>
      <c r="FT55" s="103">
        <f>ROUND(AVERAGE(FM55,FR55)*100,0)</f>
        <v>21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520</v>
      </c>
      <c r="GC55" s="98">
        <f>IF(ISNUMBER(SEARCH("S*",_xlfn.CONCAT(FJ17:GF17))),800,0)+
  IF(ISNUMBER(SEARCH("P*",_xlfn.CONCAT(FJ17:GF17))),760,0)+
  IF(ISNUMBER(SEARCH("A*",_xlfn.CONCAT(FJ17:GF17))),36,0)</f>
        <v>760</v>
      </c>
      <c r="GD55" s="107" t="str">
        <f>INDEX(FJ28:GF28,,MATCH(1,FJ$19:GF$19,0))</f>
        <v>63%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680</v>
      </c>
      <c r="FQ56" s="27">
        <v>1520</v>
      </c>
      <c r="FR56" s="93">
        <f>IF(FO56&lt;&gt;0,FO56*FP56/FQ56,"")</f>
        <v>0.44736842105263158</v>
      </c>
      <c r="FT56" s="103">
        <f>ROUND(AVERAGE(FM56,FR56)*100,0)</f>
        <v>45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160</v>
      </c>
      <c r="GC56" s="98">
        <f>IF(ISNUMBER(SEARCH("S*",_xlfn.CONCAT(FJ17:GF17))),800,0)+
  IF(ISNUMBER(SEARCH("P*",_xlfn.CONCAT(FJ17:GF17))),760,0)+
  IF(ISNUMBER(SEARCH("A*",_xlfn.CONCAT(FJ17:GF17))),36,0)</f>
        <v>760</v>
      </c>
      <c r="GD56" s="107" t="e">
        <f>INDEX(FJ29:GF29,,MATCH(1,FJ$19:GF$19,0))</f>
        <v>#N/A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680</v>
      </c>
      <c r="GC57" s="98">
        <f>IF(ISNUMBER(SEARCH("S*",_xlfn.CONCAT(FJ17:GF17))),1600,0)+
  IF(ISNUMBER(SEARCH("P*",_xlfn.CONCAT(FJ17:GF17))),1520,0)+
  IF(ISNUMBER(SEARCH("A*",_xlfn.CONCAT(FJ17:GF17))),36,0)</f>
        <v>1520</v>
      </c>
      <c r="GD57" s="107" t="str">
        <f>INDEX(FJ30:GF30,,MATCH(1,FJ$19:GF$19,0))</f>
        <v>1%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74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63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21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45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PSAT 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280</v>
      </c>
      <c r="GC68" s="8" t="str">
        <f>IF(SUM($FJ$19:$GF$19)=1,"/"&amp;GC53,GC60)</f>
        <v>/380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240</v>
      </c>
      <c r="GC69" s="98" t="str">
        <f>IF(SUM($FJ$19:$GF$19)=1,"/"&amp;GC54,GC61)</f>
        <v>/380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520</v>
      </c>
      <c r="GC70" s="98" t="str">
        <f>IF(SUM($FJ$19:$GF$19)=1,"/"&amp;GC55,GC62)</f>
        <v>/760</v>
      </c>
      <c r="GD70" s="80" t="str">
        <f>IF(SUM($FJ$19:$GF$19)=1,GD55,GD62)</f>
        <v>63%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160</v>
      </c>
      <c r="GC71" s="98" t="str">
        <f>IF(SUM($FJ$19:$GF$19)=1,"/"&amp;GC56,GC63)</f>
        <v>/760</v>
      </c>
      <c r="GD71" s="80" t="e">
        <f>IF(SUM($FJ$19:$GF$19)=1,GD56,GD63)</f>
        <v>#N/A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680</v>
      </c>
      <c r="GC72" s="98" t="str">
        <f>IF(SUM($FJ$19:$GF$19)=1,"/"&amp;GC57,GC64)</f>
        <v>/1520</v>
      </c>
      <c r="GD72" s="80" t="str">
        <f>IF(SUM($FJ$19:$GF$19)=1,GD57,GD64)</f>
        <v>1%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6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6</v>
      </c>
      <c r="D261" s="29">
        <f>E261-C261</f>
        <v>4</v>
      </c>
      <c r="E261" s="29">
        <f>SUM(C165:Y165)</f>
        <v>10</v>
      </c>
      <c r="F261" s="29" t="str">
        <f t="shared" si="673"/>
        <v>4 / 10</v>
      </c>
      <c r="G261" s="112">
        <f t="shared" si="674"/>
        <v>0.4</v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PSAT 16</v>
      </c>
      <c r="O1" s="166" t="str">
        <f>IF(V15&lt;&gt;"",V15,"Test 2")</f>
        <v>Test 2</v>
      </c>
      <c r="P1" s="166" t="str">
        <f>N1</f>
        <v>PSAT 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PSAT 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29</v>
      </c>
      <c r="X8" s="218" t="str">
        <f>META!FC5</f>
        <v>47</v>
      </c>
      <c r="Y8" s="219" t="str">
        <f>META!FD5</f>
        <v>62%</v>
      </c>
      <c r="Z8" s="220" t="str">
        <f>META!FE5</f>
        <v>280</v>
      </c>
      <c r="AA8" s="221" t="str">
        <f>META!FF5</f>
        <v>380</v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22</v>
      </c>
      <c r="X9" s="129" t="str">
        <f>META!FC6</f>
        <v>44</v>
      </c>
      <c r="Y9" s="131" t="str">
        <f>META!FD6</f>
        <v>50%</v>
      </c>
      <c r="Z9" s="105" t="str">
        <f>META!FE6</f>
        <v>240</v>
      </c>
      <c r="AA9" s="98" t="str">
        <f>META!FF6</f>
        <v>380</v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51</v>
      </c>
      <c r="X10" s="218" t="str">
        <f>META!FC7</f>
        <v>91</v>
      </c>
      <c r="Y10" s="224" t="str">
        <f>META!FD7</f>
        <v>56%</v>
      </c>
      <c r="Z10" s="220" t="str">
        <f>META!FE7</f>
        <v>520</v>
      </c>
      <c r="AA10" s="221" t="str">
        <f>META!FF7</f>
        <v>760</v>
      </c>
      <c r="AB10" s="222" t="str">
        <f>META!FG7</f>
        <v>63%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0</v>
      </c>
      <c r="X11" s="132" t="str">
        <f>META!FC8</f>
        <v>48</v>
      </c>
      <c r="Y11" s="133" t="str">
        <f>META!FD8</f>
        <v>0%</v>
      </c>
      <c r="Z11" s="134" t="str">
        <f>META!FE8</f>
        <v>160</v>
      </c>
      <c r="AA11" s="135" t="str">
        <f>META!FF8</f>
        <v>760</v>
      </c>
      <c r="AB11" s="83" t="e">
        <f>META!FG8</f>
        <v>#N/A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51</v>
      </c>
      <c r="X12" s="227" t="str">
        <f>META!FC9</f>
        <v>139</v>
      </c>
      <c r="Y12" s="228" t="str">
        <f>META!FD9</f>
        <v>37%</v>
      </c>
      <c r="Z12" s="229" t="str">
        <f>META!FE9</f>
        <v>680</v>
      </c>
      <c r="AA12" s="230" t="str">
        <f>META!FF9</f>
        <v>1520</v>
      </c>
      <c r="AB12" s="231" t="str">
        <f>META!FG9</f>
        <v>1%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>
        <f t="shared" si="2"/>
        <v>0.4</v>
      </c>
      <c r="F60" s="211" t="s">
        <v>401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6 / 10</v>
      </c>
      <c r="J60" s="212" t="str">
        <f>META!F261</f>
        <v>4 / 10</v>
      </c>
      <c r="K60" s="248">
        <f>META!G261</f>
        <v>0.4</v>
      </c>
      <c r="L60" s="213">
        <f>IF(META!K$212&lt;&gt;0,META!C261/META!K$212,"")</f>
        <v>1</v>
      </c>
      <c r="M60" s="322" t="str">
        <f>META!H261</f>
        <v>-</v>
      </c>
      <c r="N60" s="212" t="str">
        <f>IF(META!C165&lt;&gt;0,META!C125&amp;" / "&amp;META!C165,"")</f>
        <v>6 / 10</v>
      </c>
      <c r="O60" s="212" t="str">
        <f>IF(META!D165&lt;&gt;0,META!D125&amp;" / "&amp;META!D165,"")</f>
        <v/>
      </c>
      <c r="P60" s="213">
        <f>IF(META!C165&lt;&gt;0,META!C125/META!C165,"")</f>
        <v>0.6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>
        <f t="shared" si="2"/>
        <v>1</v>
      </c>
      <c r="F61" s="286" t="s">
        <v>607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401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607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459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457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460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401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607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0.91549295774647887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0.91549295774647887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2019-06-15T01:14:04Z</dcterms:modified>
</cp:coreProperties>
</file>