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209" documentId="13_ncr:1_{0397363C-C6A0-4452-945F-18357A22DB7F}" xr6:coauthVersionLast="43" xr6:coauthVersionMax="43" xr10:uidLastSave="{C6B3DB1B-1F40-4F2D-89DD-43F94B605C4D}"/>
  <bookViews>
    <workbookView xWindow="9923" yWindow="2385" windowWidth="11985" windowHeight="12697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CD220" i="8" s="1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CP220" i="8" s="1"/>
  <c r="BR68" i="8"/>
  <c r="CQ68" i="8"/>
  <c r="BS68" i="8"/>
  <c r="CR68" i="8"/>
  <c r="BT68" i="8"/>
  <c r="CS68" i="8"/>
  <c r="BU68" i="8"/>
  <c r="CT68" i="8"/>
  <c r="CT220" i="8" s="1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CT207" i="8" s="1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BI193" i="8" s="1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BL191" i="8" s="1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BI190" i="8" s="1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BL188" i="8" s="1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CD187" i="8" s="1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CP187" i="8" s="1"/>
  <c r="BR35" i="8"/>
  <c r="CQ35" i="8"/>
  <c r="BS35" i="8"/>
  <c r="CR35" i="8"/>
  <c r="BT35" i="8"/>
  <c r="CS35" i="8"/>
  <c r="BU35" i="8"/>
  <c r="CT35" i="8"/>
  <c r="CT187" i="8" s="1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BI180" i="8" s="1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BI177" i="8" s="1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BI175" i="8" s="1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CD168" i="8" s="1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CP168" i="8" s="1"/>
  <c r="BR16" i="8"/>
  <c r="CQ16" i="8"/>
  <c r="BS16" i="8"/>
  <c r="CR16" i="8"/>
  <c r="BT16" i="8"/>
  <c r="CS16" i="8"/>
  <c r="BU16" i="8"/>
  <c r="CT16" i="8"/>
  <c r="CT168" i="8" s="1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CD189" i="8" s="1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CP189" i="8" s="1"/>
  <c r="BR37" i="8"/>
  <c r="CQ37" i="8"/>
  <c r="BS37" i="8"/>
  <c r="CR37" i="8"/>
  <c r="BT37" i="8"/>
  <c r="CS37" i="8"/>
  <c r="BU37" i="8"/>
  <c r="CT37" i="8"/>
  <c r="CT189" i="8" s="1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CT195" i="8" s="1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DP361" i="8" s="1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DP359" i="8" s="1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DS342" i="8" s="1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DS332" i="8" s="1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DQ330" i="8" s="1"/>
  <c r="CQ330" i="8"/>
  <c r="CP330" i="8"/>
  <c r="CO330" i="8"/>
  <c r="CN330" i="8"/>
  <c r="CM330" i="8"/>
  <c r="CL330" i="8"/>
  <c r="BM330" i="8"/>
  <c r="CK330" i="8"/>
  <c r="DJ330" i="8" s="1"/>
  <c r="CJ330" i="8"/>
  <c r="CI330" i="8"/>
  <c r="CH330" i="8"/>
  <c r="CG330" i="8"/>
  <c r="CF330" i="8"/>
  <c r="CE330" i="8"/>
  <c r="CD330" i="8"/>
  <c r="DC330" i="8" s="1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DR326" i="8" s="1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DQ322" i="8" s="1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DA321" i="8" s="1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DP316" i="8" s="1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DU370" i="8" s="1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DD361" i="8" s="1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DQ358" i="8" s="1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DO356" i="8" s="1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DQ354" i="8" s="1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DB349" i="8" s="1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BA346" i="8"/>
  <c r="BW345" i="8"/>
  <c r="BV345" i="8"/>
  <c r="DT345" i="8" s="1"/>
  <c r="BU345" i="8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BT343" i="8"/>
  <c r="BS343" i="8"/>
  <c r="BR343" i="8"/>
  <c r="BQ343" i="8"/>
  <c r="BP343" i="8"/>
  <c r="BO343" i="8"/>
  <c r="BN343" i="8"/>
  <c r="BM343" i="8"/>
  <c r="BL343" i="8"/>
  <c r="BK343" i="8"/>
  <c r="DI343" i="8" s="1"/>
  <c r="BJ343" i="8"/>
  <c r="BI343" i="8"/>
  <c r="BH343" i="8"/>
  <c r="DF343" i="8" s="1"/>
  <c r="BG343" i="8"/>
  <c r="BF343" i="8"/>
  <c r="BE343" i="8"/>
  <c r="BD343" i="8"/>
  <c r="DB343" i="8" s="1"/>
  <c r="BC343" i="8"/>
  <c r="DA343" i="8" s="1"/>
  <c r="BA343" i="8"/>
  <c r="BW342" i="8"/>
  <c r="DU342" i="8" s="1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DL338" i="8" s="1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DM333" i="8" s="1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DO330" i="8" s="1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DM326" i="8" s="1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DN321" i="8" s="1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T211" i="8" s="1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P183" i="8" s="1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P179" i="8" s="1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CT167" i="8" s="1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T165" i="8" s="1"/>
  <c r="CS13" i="8"/>
  <c r="CR13" i="8"/>
  <c r="CQ13" i="8"/>
  <c r="CP13" i="8"/>
  <c r="CO13" i="8"/>
  <c r="CN13" i="8"/>
  <c r="DM13" i="8" s="1"/>
  <c r="CM13" i="8"/>
  <c r="CL13" i="8"/>
  <c r="CK13" i="8"/>
  <c r="CJ13" i="8"/>
  <c r="CI13" i="8"/>
  <c r="CH13" i="8"/>
  <c r="CG13" i="8"/>
  <c r="CF13" i="8"/>
  <c r="CE13" i="8"/>
  <c r="CD13" i="8"/>
  <c r="DC13" i="8" s="1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S347" i="8"/>
  <c r="DN368" i="8"/>
  <c r="DT337" i="8"/>
  <c r="DI363" i="8"/>
  <c r="DO331" i="8"/>
  <c r="DM335" i="8"/>
  <c r="DD321" i="8"/>
  <c r="CZ353" i="8"/>
  <c r="DU354" i="8"/>
  <c r="DR335" i="8"/>
  <c r="DQ341" i="8"/>
  <c r="DL357" i="8"/>
  <c r="DE361" i="8"/>
  <c r="DU325" i="8"/>
  <c r="DU349" i="8"/>
  <c r="DU351" i="8"/>
  <c r="DT340" i="8"/>
  <c r="DJ346" i="8"/>
  <c r="DI329" i="8"/>
  <c r="DI370" i="8"/>
  <c r="DE326" i="8"/>
  <c r="DC352" i="8"/>
  <c r="DB342" i="8"/>
  <c r="DB348" i="8"/>
  <c r="DT365" i="8"/>
  <c r="DR330" i="8"/>
  <c r="DR334" i="8"/>
  <c r="DR371" i="8"/>
  <c r="DQ338" i="8"/>
  <c r="DQ335" i="8"/>
  <c r="DQ353" i="8"/>
  <c r="DQ370" i="8"/>
  <c r="DQ326" i="8"/>
  <c r="DP362" i="8"/>
  <c r="DP334" i="8"/>
  <c r="DP341" i="8"/>
  <c r="DP369" i="8"/>
  <c r="DO360" i="8"/>
  <c r="DN343" i="8"/>
  <c r="DN354" i="8"/>
  <c r="DN364" i="8"/>
  <c r="DM354" i="8"/>
  <c r="DL349" i="8"/>
  <c r="DL332" i="8"/>
  <c r="DJ360" i="8"/>
  <c r="DJ355" i="8"/>
  <c r="DG364" i="8"/>
  <c r="DF354" i="8"/>
  <c r="DF356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AN338" i="15" s="1"/>
  <c r="AO338" i="15" s="1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FN600" i="16"/>
  <c r="FO600" i="16" s="1"/>
  <c r="BZ12" i="10"/>
  <c r="AN383" i="15"/>
  <c r="AO383" i="15" s="1"/>
  <c r="BZ39" i="10"/>
  <c r="BZ27" i="10"/>
  <c r="BZ18" i="10"/>
  <c r="BZ3" i="10"/>
  <c r="EJ548" i="10"/>
  <c r="EK548" i="10" s="1"/>
  <c r="FN338" i="16"/>
  <c r="FO338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EJ611" i="16"/>
  <c r="EK611" i="16" s="1"/>
  <c r="EJ550" i="16"/>
  <c r="EK550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EJ505" i="10"/>
  <c r="EK505" i="10" s="1"/>
  <c r="FN290" i="16"/>
  <c r="FO290" i="16" s="1"/>
  <c r="FN266" i="16"/>
  <c r="FO266" i="16" s="1"/>
  <c r="EJ188" i="15"/>
  <c r="EK188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S118" i="8"/>
  <c r="DN9" i="8"/>
  <c r="M180" i="8"/>
  <c r="DH342" i="8"/>
  <c r="DH354" i="8"/>
  <c r="DH366" i="8"/>
  <c r="V118" i="8"/>
  <c r="DK9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18" i="16"/>
  <c r="FO518" i="16" s="1"/>
  <c r="EJ518" i="16"/>
  <c r="EK518" i="16" s="1"/>
  <c r="AN368" i="15"/>
  <c r="AO368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EJ454" i="10"/>
  <c r="EK454" i="10" s="1"/>
  <c r="AN454" i="10"/>
  <c r="AO454" i="10" s="1"/>
  <c r="EJ436" i="10"/>
  <c r="EK436" i="10" s="1"/>
  <c r="EJ220" i="15"/>
  <c r="EK220" i="15" s="1"/>
  <c r="AN220" i="15"/>
  <c r="AO220" i="15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279" i="8"/>
  <c r="CP170" i="8"/>
  <c r="CP277" i="8"/>
  <c r="CP175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211" i="8"/>
  <c r="CP213" i="8"/>
  <c r="CP295" i="8"/>
  <c r="CP206" i="8"/>
  <c r="CP259" i="8"/>
  <c r="CP270" i="8"/>
  <c r="CP255" i="8"/>
  <c r="CP267" i="8"/>
  <c r="CP294" i="8"/>
  <c r="CP282" i="8"/>
  <c r="CP280" i="8"/>
  <c r="CP238" i="8"/>
  <c r="CP193" i="8"/>
  <c r="CP288" i="8"/>
  <c r="CP169" i="8"/>
  <c r="CP249" i="8"/>
  <c r="CP164" i="8"/>
  <c r="CP269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68" i="8"/>
  <c r="DN359" i="8"/>
  <c r="DN15" i="8"/>
  <c r="DM356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AN366" i="16"/>
  <c r="AO366" i="16" s="1"/>
  <c r="BY526" i="16"/>
  <c r="BZ526" i="16" s="1"/>
  <c r="FN526" i="16"/>
  <c r="FO526" i="16" s="1"/>
  <c r="EJ7" i="15"/>
  <c r="EK7" i="15" s="1"/>
  <c r="AN584" i="16"/>
  <c r="AO584" i="16" s="1"/>
  <c r="BY335" i="10"/>
  <c r="BZ335" i="10" s="1"/>
  <c r="BY212" i="16"/>
  <c r="BZ2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G334" i="8"/>
  <c r="DR317" i="8"/>
  <c r="CZ334" i="8"/>
  <c r="BI258" i="8"/>
  <c r="BI245" i="8"/>
  <c r="BI255" i="8"/>
  <c r="AH211" i="8"/>
  <c r="BI237" i="8"/>
  <c r="BI235" i="8"/>
  <c r="BI219" i="8"/>
  <c r="BI198" i="8"/>
  <c r="BI290" i="8"/>
  <c r="BI218" i="8"/>
  <c r="BI189" i="8"/>
  <c r="BI278" i="8"/>
  <c r="BI283" i="8"/>
  <c r="BI236" i="8"/>
  <c r="BI238" i="8"/>
  <c r="BI291" i="8"/>
  <c r="BI250" i="8"/>
  <c r="BI240" i="8"/>
  <c r="BI256" i="8"/>
  <c r="CH375" i="8"/>
  <c r="BI313" i="8"/>
  <c r="BI282" i="8"/>
  <c r="BI246" i="8"/>
  <c r="BI244" i="8"/>
  <c r="BI176" i="8"/>
  <c r="BI194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215" i="8"/>
  <c r="CD173" i="8"/>
  <c r="CD191" i="8"/>
  <c r="CD213" i="8"/>
  <c r="CD219" i="8"/>
  <c r="CD291" i="8"/>
  <c r="CD275" i="8"/>
  <c r="CD251" i="8"/>
  <c r="CD188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94" i="8"/>
  <c r="CT200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70" i="8"/>
  <c r="CT242" i="8"/>
  <c r="CT288" i="8"/>
  <c r="EB75" i="8"/>
  <c r="EB74" i="8"/>
  <c r="ET151" i="8"/>
  <c r="D66" i="22"/>
  <c r="D78" i="22"/>
  <c r="D83" i="22"/>
  <c r="D87" i="22"/>
  <c r="DS345" i="8" l="1"/>
  <c r="DS343" i="8"/>
  <c r="DR362" i="8"/>
  <c r="DQ318" i="8"/>
  <c r="DQ366" i="8"/>
  <c r="DQ320" i="8"/>
  <c r="DQ360" i="8"/>
  <c r="DQ368" i="8"/>
  <c r="DP317" i="8"/>
  <c r="DN350" i="8"/>
  <c r="DN366" i="8"/>
  <c r="DM343" i="8"/>
  <c r="DM15" i="8"/>
  <c r="DM30" i="8"/>
  <c r="DK40" i="8"/>
  <c r="DJ319" i="8"/>
  <c r="DJ327" i="8"/>
  <c r="DJ331" i="8"/>
  <c r="DJ364" i="8"/>
  <c r="DJ369" i="8"/>
  <c r="DI344" i="8"/>
  <c r="DE370" i="8"/>
  <c r="DE324" i="8"/>
  <c r="DE343" i="8"/>
  <c r="DE40" i="8"/>
  <c r="DD371" i="8"/>
  <c r="DC343" i="8"/>
  <c r="CD165" i="8"/>
  <c r="DB330" i="8"/>
  <c r="DB331" i="8"/>
  <c r="DA318" i="8"/>
  <c r="DA322" i="8"/>
  <c r="DA317" i="8"/>
  <c r="DA316" i="8"/>
  <c r="DA44" i="8"/>
  <c r="CZ346" i="8"/>
  <c r="CZ339" i="8"/>
  <c r="CY347" i="8"/>
  <c r="CY328" i="8"/>
  <c r="CY341" i="8"/>
  <c r="CY345" i="8"/>
  <c r="EJ591" i="16"/>
  <c r="EK591" i="16" s="1"/>
  <c r="AN451" i="16"/>
  <c r="AO451" i="16" s="1"/>
  <c r="BY261" i="16"/>
  <c r="BZ261" i="16" s="1"/>
  <c r="BY512" i="16"/>
  <c r="BZ512" i="16" s="1"/>
  <c r="FN521" i="16"/>
  <c r="FO521" i="16" s="1"/>
  <c r="FN505" i="16"/>
  <c r="FO505" i="16" s="1"/>
  <c r="AN443" i="16"/>
  <c r="AO443" i="16" s="1"/>
  <c r="BY427" i="16"/>
  <c r="BZ427" i="16" s="1"/>
  <c r="AN597" i="10"/>
  <c r="AO597" i="10" s="1"/>
  <c r="BY279" i="15"/>
  <c r="BZ279" i="15" s="1"/>
  <c r="BY505" i="16"/>
  <c r="BZ505" i="16" s="1"/>
  <c r="EJ523" i="10"/>
  <c r="EK523" i="10" s="1"/>
  <c r="FN419" i="16"/>
  <c r="FO419" i="16" s="1"/>
  <c r="BY467" i="16"/>
  <c r="BZ467" i="16" s="1"/>
  <c r="AN175" i="16"/>
  <c r="AO175" i="16" s="1"/>
  <c r="BY347" i="15"/>
  <c r="BZ347" i="15" s="1"/>
  <c r="AN505" i="16"/>
  <c r="AO505" i="16" s="1"/>
  <c r="EJ357" i="16"/>
  <c r="EK357" i="16" s="1"/>
  <c r="EJ544" i="16"/>
  <c r="EK544" i="16" s="1"/>
  <c r="AN191" i="15"/>
  <c r="AO191" i="15" s="1"/>
  <c r="EJ512" i="16"/>
  <c r="EK512" i="16" s="1"/>
  <c r="BY207" i="15"/>
  <c r="BZ207" i="15" s="1"/>
  <c r="EJ339" i="15"/>
  <c r="EK339" i="15" s="1"/>
  <c r="BY191" i="15"/>
  <c r="BZ191" i="15" s="1"/>
  <c r="AN599" i="16"/>
  <c r="AO599" i="16" s="1"/>
  <c r="EJ371" i="15"/>
  <c r="EK371" i="15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P7" i="22" s="1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B152" i="8" l="1"/>
  <c r="BB154" i="8"/>
  <c r="C218" i="8"/>
  <c r="P111" i="22"/>
  <c r="P130" i="22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DN160" i="8" s="1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R13" i="22" s="1"/>
  <c r="S13" i="22" s="1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B234" i="8" s="1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CO312" i="8" l="1"/>
  <c r="DJ145" i="8"/>
  <c r="DJ297" i="8" s="1"/>
  <c r="DT150" i="8"/>
  <c r="DA151" i="8"/>
  <c r="DA303" i="8" s="1"/>
  <c r="DT148" i="8"/>
  <c r="DT300" i="8" s="1"/>
  <c r="R124" i="22"/>
  <c r="S124" i="22" s="1"/>
  <c r="R132" i="22"/>
  <c r="S132" i="22" s="1"/>
  <c r="AB227" i="8"/>
  <c r="AB238" i="8"/>
  <c r="AB218" i="8"/>
  <c r="AB221" i="8"/>
  <c r="AB229" i="8"/>
  <c r="AB242" i="8"/>
  <c r="F338" i="15"/>
  <c r="H338" i="15" s="1"/>
  <c r="FX12" i="8" s="1"/>
  <c r="P145" i="22"/>
  <c r="R9" i="22"/>
  <c r="S9" i="22" s="1"/>
  <c r="CY177" i="8"/>
  <c r="CY206" i="8"/>
  <c r="D228" i="8"/>
  <c r="F228" i="8" s="1"/>
  <c r="J22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N240" i="22" s="1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AC222" i="8" s="1"/>
  <c r="AE222" i="8" s="1"/>
  <c r="J110" i="22" s="1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DN302" i="8" s="1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B297" i="8" s="1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P230" i="22" s="1"/>
  <c r="CY302" i="8"/>
  <c r="CY313" i="8"/>
  <c r="P229" i="22" s="1"/>
  <c r="N205" i="22"/>
  <c r="R115" i="22"/>
  <c r="S115" i="22" s="1"/>
  <c r="CY299" i="8"/>
  <c r="CY311" i="8"/>
  <c r="CY216" i="8"/>
  <c r="CY234" i="8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H506" i="10"/>
  <c r="GE14" i="8" s="1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H589" i="16" l="1"/>
  <c r="FQ14" i="8" s="1"/>
  <c r="P226" i="22"/>
  <c r="N224" i="22"/>
  <c r="N243" i="22"/>
  <c r="N226" i="22"/>
  <c r="P240" i="22"/>
  <c r="L9" i="22"/>
  <c r="L34" i="22"/>
  <c r="L16" i="22"/>
  <c r="D16" i="22" s="1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R248" i="22" s="1"/>
  <c r="S248" i="22" s="1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R233" i="22" s="1"/>
  <c r="S233" i="22" s="1"/>
  <c r="DA398" i="8"/>
  <c r="O169" i="22"/>
  <c r="Q240" i="22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R165" i="22" s="1"/>
  <c r="S165" i="22" s="1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220" i="22" l="1"/>
  <c r="S220" i="22" s="1"/>
  <c r="R240" i="22"/>
  <c r="S240" i="22" s="1"/>
  <c r="R158" i="22"/>
  <c r="S158" i="22" s="1"/>
  <c r="R199" i="22"/>
  <c r="S199" i="22" s="1"/>
  <c r="R188" i="22"/>
  <c r="S188" i="22" s="1"/>
  <c r="R184" i="22"/>
  <c r="S184" i="22" s="1"/>
  <c r="R209" i="22"/>
  <c r="S209" i="22" s="1"/>
  <c r="K266" i="22"/>
  <c r="E266" i="22" s="1"/>
  <c r="R197" i="22"/>
  <c r="S197" i="22" s="1"/>
  <c r="R190" i="22"/>
  <c r="S190" i="22" s="1"/>
  <c r="R167" i="22"/>
  <c r="S167" i="22" s="1"/>
  <c r="R244" i="22"/>
  <c r="S244" i="22" s="1"/>
  <c r="R163" i="22"/>
  <c r="S163" i="22" s="1"/>
  <c r="R183" i="22"/>
  <c r="S183" i="22" s="1"/>
  <c r="R243" i="22"/>
  <c r="S243" i="22" s="1"/>
  <c r="R219" i="22"/>
  <c r="S219" i="22" s="1"/>
  <c r="R185" i="22"/>
  <c r="S185" i="22" s="1"/>
  <c r="R198" i="22"/>
  <c r="S198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B457" i="8" l="1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<sst xmlns="http://schemas.openxmlformats.org/spreadsheetml/2006/main" count="25581" uniqueCount="684">
  <si>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</si>
  <si>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</si>
  <si>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</si>
  <si>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</si>
  <si>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</si>
  <si>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</si>
  <si>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</si>
  <si>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</si>
  <si>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</si>
  <si>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</si>
  <si>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</si>
  <si>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</si>
  <si>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</si>
  <si>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</si>
  <si>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</si>
  <si>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</si>
  <si>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</si>
  <si>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</si>
  <si>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</si>
  <si>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</si>
  <si>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</si>
  <si>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</si>
  <si>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</si>
  <si>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</si>
  <si>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</si>
  <si>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</si>
  <si>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</si>
  <si>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</si>
  <si>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</si>
  <si>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</si>
  <si>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</si>
  <si>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</si>
  <si>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</si>
  <si>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</si>
  <si>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</si>
  <si>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</si>
  <si>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</si>
  <si>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</si>
  <si>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</si>
  <si>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</si>
  <si>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</si>
  <si>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</si>
  <si>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</si>
  <si>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</si>
  <si>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</si>
  <si>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</si>
  <si>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</si>
  <si>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</si>
  <si>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</si>
  <si>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</si>
  <si>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</si>
  <si>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</si>
  <si>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</si>
  <si>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</si>
  <si>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</si>
  <si>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</si>
  <si>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</si>
  <si>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</si>
  <si>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</si>
  <si>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</si>
  <si>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</si>
  <si>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</si>
  <si>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</si>
  <si>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</si>
  <si>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</si>
  <si>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</si>
  <si>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</si>
  <si>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</si>
  <si>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</si>
  <si>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</si>
  <si>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</si>
  <si>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</si>
  <si>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</si>
  <si>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</si>
  <si>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</si>
  <si>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</si>
  <si>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</si>
  <si>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</si>
  <si>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</si>
  <si>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</si>
  <si>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</si>
  <si>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</si>
  <si>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</si>
  <si>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</si>
  <si>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</si>
  <si>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</si>
  <si>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</si>
  <si>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</si>
  <si>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</si>
  <si>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</si>
  <si>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</si>
  <si>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</si>
  <si>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</si>
  <si>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</si>
  <si>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</si>
  <si>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</si>
  <si>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</si>
  <si>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</si>
  <si>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</si>
  <si>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</si>
  <si>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</si>
  <si>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</si>
  <si>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</si>
  <si>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</si>
  <si>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</si>
  <si>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</si>
  <si>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</si>
  <si>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</si>
  <si>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</si>
  <si>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</si>
  <si>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</si>
  <si>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</si>
  <si>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</si>
  <si>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</si>
  <si>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</si>
  <si>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</si>
  <si>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</si>
  <si>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</si>
  <si>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</si>
  <si>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</si>
  <si>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</si>
  <si>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</si>
  <si>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</si>
  <si>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</si>
  <si>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</si>
  <si>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</si>
  <si>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</si>
  <si>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</si>
  <si>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</si>
  <si>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</si>
  <si>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</si>
  <si>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</si>
  <si>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</si>
  <si>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</si>
  <si>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</si>
  <si>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</si>
  <si>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</si>
  <si>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</si>
  <si>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</si>
  <si>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</si>
  <si>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</si>
  <si>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</si>
  <si>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</si>
  <si>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</si>
  <si>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</si>
  <si>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</si>
  <si>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</si>
  <si>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</si>
  <si>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</si>
  <si>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</si>
  <si>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</si>
  <si>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</si>
  <si>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</si>
  <si>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</si>
  <si>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</si>
  <si>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</si>
  <si>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</si>
  <si>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</si>
  <si>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</si>
  <si>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</si>
  <si>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</si>
  <si>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</si>
  <si>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</si>
  <si>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</si>
  <si>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</si>
  <si>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</si>
  <si>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</si>
  <si>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</si>
  <si>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</si>
  <si>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</si>
  <si>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</si>
  <si>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</si>
  <si>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</si>
  <si>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</si>
  <si>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</si>
  <si>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</si>
  <si>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</si>
  <si>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</si>
  <si>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</si>
  <si>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</si>
  <si>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</si>
  <si>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</si>
  <si>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</si>
  <si>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</si>
  <si>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</si>
  <si>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</si>
  <si>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</si>
  <si>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</si>
  <si>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</si>
  <si>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</si>
  <si>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</si>
  <si>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</si>
  <si>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</si>
  <si>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</si>
  <si>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</si>
  <si>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</si>
  <si>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</si>
  <si>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</si>
  <si>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</si>
  <si>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</si>
  <si>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</si>
  <si>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</si>
  <si>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</si>
  <si>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</si>
  <si>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</si>
  <si>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</si>
  <si>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</si>
  <si>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</si>
  <si>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</si>
  <si>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</si>
  <si>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</si>
  <si>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</si>
  <si>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</si>
  <si>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</si>
  <si>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</si>
  <si>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</si>
  <si>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</si>
  <si>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</si>
  <si>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</si>
  <si>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</si>
  <si>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</si>
  <si>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</si>
  <si>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</si>
  <si>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</si>
  <si>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</si>
  <si>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</si>
  <si>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</si>
  <si>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</si>
  <si>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</si>
  <si>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</si>
  <si>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</si>
  <si>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</si>
  <si>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</si>
  <si>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</si>
  <si>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</si>
  <si>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</si>
  <si>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</si>
  <si>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</si>
  <si>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</si>
  <si>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</si>
  <si>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</si>
  <si>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</si>
  <si>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</si>
  <si>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</si>
  <si>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</si>
  <si>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</si>
  <si>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</si>
  <si>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</si>
  <si>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</si>
  <si>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</si>
  <si>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</si>
  <si>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</si>
  <si>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</si>
  <si>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</si>
  <si>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</si>
  <si>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</si>
  <si>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</si>
  <si>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</si>
  <si>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</si>
  <si>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</si>
  <si>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</si>
  <si>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</si>
  <si>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</si>
  <si>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</si>
  <si>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</si>
  <si>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</si>
  <si>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</si>
  <si>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</si>
  <si>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</si>
  <si>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</si>
  <si>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</si>
  <si>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</si>
  <si>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</si>
  <si>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</si>
  <si>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</si>
  <si>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</si>
  <si>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</si>
  <si>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</si>
  <si>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</si>
  <si>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</si>
  <si>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</si>
  <si>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</si>
  <si>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</si>
  <si>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</si>
  <si>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</si>
  <si>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</si>
  <si>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</si>
  <si>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</si>
  <si>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</si>
  <si>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</si>
  <si>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</si>
  <si>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</si>
  <si>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</si>
  <si>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</si>
  <si>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</si>
  <si>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</si>
  <si>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</si>
  <si>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</si>
  <si>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</si>
  <si>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</si>
  <si>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</si>
  <si>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</si>
  <si>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</si>
  <si>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</si>
  <si>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</si>
  <si>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</si>
  <si>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</si>
  <si>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</si>
  <si>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</si>
  <si>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</si>
  <si>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</si>
  <si>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</si>
  <si>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</si>
  <si>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</si>
  <si>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</si>
  <si>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</si>
  <si>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</si>
  <si>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</si>
  <si>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</si>
  <si>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</si>
  <si>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</si>
  <si>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</si>
  <si>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</si>
  <si>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</si>
  <si>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</si>
  <si>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</si>
  <si>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</si>
  <si>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</si>
  <si>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</si>
  <si>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</si>
  <si>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</si>
  <si>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</si>
  <si>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</si>
  <si>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</si>
  <si>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</si>
  <si>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</si>
  <si>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</si>
  <si>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</si>
  <si>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</si>
  <si>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</si>
  <si>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</si>
  <si>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</si>
  <si>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</si>
  <si>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</si>
  <si>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</si>
  <si>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</si>
  <si>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</si>
  <si>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</si>
  <si>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</si>
  <si>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</si>
  <si>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</si>
  <si>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</si>
  <si>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</si>
  <si>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</si>
  <si>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</si>
  <si>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</si>
  <si>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</si>
  <si>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</si>
  <si>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</si>
  <si>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</si>
  <si>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</si>
  <si>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</si>
  <si>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</si>
  <si>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</si>
  <si>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</si>
  <si>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</si>
  <si>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</si>
  <si>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</si>
  <si>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</si>
  <si>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</si>
  <si>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</si>
  <si>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</si>
  <si>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</si>
  <si>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</si>
  <si>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</si>
  <si>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</si>
  <si>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</si>
  <si>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</si>
  <si>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</si>
  <si>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</si>
  <si>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</si>
  <si>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</si>
  <si>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</si>
  <si>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</si>
  <si>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</si>
  <si>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</si>
  <si>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</si>
  <si>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</si>
  <si>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</si>
  <si>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</si>
  <si>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</si>
  <si>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</si>
  <si>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</si>
  <si>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</si>
  <si>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</si>
  <si>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</si>
  <si>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</si>
  <si>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</si>
  <si>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</si>
  <si>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</si>
  <si>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</si>
  <si>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</si>
  <si>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</si>
  <si>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</si>
  <si>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</si>
  <si>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</si>
  <si>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</si>
  <si>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</si>
  <si>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</si>
  <si>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</si>
  <si>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</si>
  <si>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</si>
  <si>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</si>
  <si>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</si>
  <si>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</si>
  <si>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</si>
  <si>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</si>
  <si>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</si>
  <si>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</si>
  <si>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</si>
  <si>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</si>
  <si>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</si>
  <si>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</si>
  <si>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</si>
  <si>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</si>
  <si>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</si>
  <si>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</si>
  <si>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</si>
  <si>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</si>
  <si>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</si>
  <si>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</si>
  <si>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</si>
  <si>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</si>
  <si>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</si>
  <si>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</si>
  <si>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</si>
  <si>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</si>
  <si>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</si>
  <si>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</si>
  <si>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</si>
  <si>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</si>
  <si>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</si>
  <si>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</si>
  <si>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</si>
  <si>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</si>
  <si>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</si>
  <si>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</si>
  <si>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</si>
  <si>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</si>
  <si>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</si>
  <si>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</si>
  <si>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</si>
  <si>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</si>
  <si>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</si>
  <si>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</si>
  <si>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</si>
  <si>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</si>
  <si>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</si>
  <si>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</si>
  <si>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</si>
  <si>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</si>
  <si>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</si>
  <si>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</si>
  <si>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</si>
  <si>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</si>
  <si>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</si>
  <si>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</si>
  <si>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</si>
  <si>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</si>
  <si>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</si>
  <si>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</si>
  <si>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</si>
  <si>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</si>
  <si>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</si>
  <si>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</si>
  <si>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</si>
  <si>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</si>
  <si>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</si>
  <si>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</si>
  <si>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</si>
  <si>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</si>
  <si>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</si>
  <si>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</si>
  <si>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</si>
  <si>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</si>
  <si>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</si>
  <si>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</si>
  <si>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</si>
  <si>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</si>
  <si>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</si>
  <si>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</si>
  <si>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</si>
  <si>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</si>
  <si>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</si>
  <si>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</si>
  <si>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</si>
  <si>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</si>
  <si>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</si>
  <si>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</si>
  <si>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</si>
  <si>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</si>
  <si>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</si>
  <si>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</si>
  <si>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</si>
  <si>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</si>
  <si>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</si>
  <si>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</si>
  <si>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</si>
  <si>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</si>
  <si>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</si>
  <si>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</si>
  <si>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</si>
  <si>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</si>
  <si>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</si>
  <si>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</si>
  <si>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</si>
  <si>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</si>
  <si>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</si>
  <si>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</si>
  <si>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</si>
  <si>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</si>
  <si>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</si>
  <si>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</si>
  <si>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</si>
  <si>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</si>
  <si>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</si>
  <si>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</si>
  <si>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</si>
  <si>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</si>
  <si>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</si>
  <si>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</si>
  <si>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</si>
  <si>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</si>
  <si>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</si>
  <si>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</si>
  <si>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</si>
  <si>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</si>
  <si>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</si>
  <si>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</si>
  <si>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</si>
  <si>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</si>
  <si>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</si>
  <si>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</si>
  <si>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</si>
  <si>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</si>
  <si>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</si>
  <si>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</si>
  <si>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</si>
  <si>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</si>
  <si>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</si>
  <si>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</si>
  <si>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</si>
  <si>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</si>
  <si>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</si>
  <si>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</si>
  <si>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</si>
  <si>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</si>
  <si>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</si>
  <si>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</si>
  <si>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</si>
  <si>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</si>
  <si>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</si>
  <si>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</si>
  <si>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</si>
  <si>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</si>
  <si>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</si>
  <si>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</si>
  <si>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</si>
  <si>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</si>
  <si>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</si>
  <si>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</si>
  <si>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</si>
  <si>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</si>
  <si>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</si>
  <si>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</si>
  <si>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</si>
  <si>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</si>
  <si>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</si>
  <si>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</si>
  <si>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</si>
  <si>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</si>
  <si>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</si>
  <si>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</si>
  <si>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</si>
  <si>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</si>
  <si>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</si>
  <si>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</si>
  <si>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</si>
  <si>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</si>
  <si>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</si>
  <si>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</si>
  <si>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</si>
  <si>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</si>
  <si>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</si>
  <si>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</si>
  <si>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</si>
  <si>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</si>
  <si>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</si>
  <si>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</si>
  <si>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</si>
  <si>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</si>
  <si>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</si>
  <si>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</si>
  <si>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</si>
  <si>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</si>
  <si>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</si>
  <si>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</si>
  <si>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</si>
  <si>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</si>
  <si>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</si>
  <si>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</si>
  <si>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</si>
  <si>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</si>
  <si>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</si>
  <si>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</si>
  <si>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</si>
  <si>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</si>
  <si>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</si>
  <si>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</si>
  <si>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</si>
  <si>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</si>
  <si>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</si>
  <si>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</si>
  <si>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</si>
  <si>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</si>
  <si>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</si>
  <si>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</si>
  <si>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</si>
  <si>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</si>
  <si>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</si>
  <si>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</si>
  <si>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</si>
  <si>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</si>
  <si>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</si>
  <si>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</si>
  <si>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</si>
  <si>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</si>
  <si>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</si>
  <si>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</si>
  <si>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</si>
  <si>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</si>
  <si>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</si>
  <si>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</si>
  <si>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</si>
  <si>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</si>
  <si>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</si>
  <si>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</si>
  <si>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</si>
  <si>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</si>
  <si>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</si>
  <si>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</si>
  <si>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</si>
  <si>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</si>
  <si>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</si>
  <si>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</si>
  <si>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</si>
  <si>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</si>
  <si>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</si>
  <si>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</si>
  <si>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</si>
  <si>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</si>
  <si>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</si>
  <si>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</si>
  <si>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</si>
  <si>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</si>
  <si>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</si>
  <si>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</si>
  <si>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</si>
  <si>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</si>
  <si>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</si>
  <si>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</si>
  <si>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</si>
  <si>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</si>
  <si>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</si>
  <si>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</si>
  <si>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</si>
  <si>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D?</t>
  </si>
  <si>
    <t>G?</t>
  </si>
  <si>
    <t>F?</t>
  </si>
  <si>
    <t>C?</t>
  </si>
  <si>
    <t>J?</t>
  </si>
  <si>
    <t>E?</t>
  </si>
  <si>
    <t>H?</t>
  </si>
  <si>
    <t>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</si>
</sst>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1:Y250"/>
  <sheetViews>
    <sheetView zoomScale="40" zoomScaleNormal="40" workbookViewId="0">
      <selection sqref="A1:Y250"/>
    </sheetView>
  </sheetViews>
  <sheetFormatPr defaultRowHeight="14.25" x14ac:dyDescent="0.45"/>
  <sheetData>
    <row r="1" spans="1:25" x14ac:dyDescent="0.45">
      <c r="B1" t="s">
        <v>586</v>
      </c>
    </row>
    <row r="2" spans="1:25" x14ac:dyDescent="0.45">
      <c r="B2" t="s">
        <v>206</v>
      </c>
    </row>
    <row r="3" spans="1:25" x14ac:dyDescent="0.45">
      <c r="B3">
        <v>43625</v>
      </c>
    </row>
    <row r="4" spans="1:25" x14ac:dyDescent="0.45">
      <c r="A4">
        <v>1</v>
      </c>
      <c r="B4" t="s">
        <v>683</v>
      </c>
      <c r="Y4">
        <v>1</v>
      </c>
    </row>
    <row r="5" spans="1:25" x14ac:dyDescent="0.45">
      <c r="A5">
        <v>2</v>
      </c>
      <c r="B5" t="s">
        <v>163</v>
      </c>
      <c r="Y5">
        <v>2</v>
      </c>
    </row>
    <row r="6" spans="1:25" x14ac:dyDescent="0.45">
      <c r="A6">
        <v>3</v>
      </c>
      <c r="B6" t="s">
        <v>160</v>
      </c>
      <c r="Y6">
        <v>3</v>
      </c>
    </row>
    <row r="7" spans="1:25" x14ac:dyDescent="0.45">
      <c r="A7">
        <v>4</v>
      </c>
      <c r="B7" t="s">
        <v>164</v>
      </c>
      <c r="Y7">
        <v>4</v>
      </c>
    </row>
    <row r="8" spans="1:25" x14ac:dyDescent="0.45">
      <c r="A8">
        <v>5</v>
      </c>
      <c r="B8" t="s">
        <v>161</v>
      </c>
      <c r="Y8">
        <v>5</v>
      </c>
    </row>
    <row r="9" spans="1:25" x14ac:dyDescent="0.45">
      <c r="A9">
        <v>6</v>
      </c>
      <c r="B9" t="s">
        <v>166</v>
      </c>
      <c r="Y9">
        <v>6</v>
      </c>
    </row>
    <row r="10" spans="1:25" x14ac:dyDescent="0.45">
      <c r="A10">
        <v>7</v>
      </c>
      <c r="B10" t="s">
        <v>676</v>
      </c>
      <c r="Y10">
        <v>7</v>
      </c>
    </row>
    <row r="11" spans="1:25" x14ac:dyDescent="0.45">
      <c r="A11">
        <v>8</v>
      </c>
      <c r="B11" t="s">
        <v>680</v>
      </c>
      <c r="Y11">
        <v>8</v>
      </c>
    </row>
    <row r="12" spans="1:25" x14ac:dyDescent="0.45">
      <c r="A12">
        <v>9</v>
      </c>
      <c r="B12" t="s">
        <v>161</v>
      </c>
      <c r="Y12">
        <v>9</v>
      </c>
    </row>
    <row r="13" spans="1:25" x14ac:dyDescent="0.45">
      <c r="A13">
        <v>10</v>
      </c>
      <c r="B13" t="s">
        <v>165</v>
      </c>
      <c r="Y13">
        <v>10</v>
      </c>
    </row>
    <row r="14" spans="1:25" x14ac:dyDescent="0.45">
      <c r="A14">
        <v>11</v>
      </c>
      <c r="B14" t="s">
        <v>159</v>
      </c>
      <c r="Y14">
        <v>11</v>
      </c>
    </row>
    <row r="15" spans="1:25" x14ac:dyDescent="0.45">
      <c r="A15">
        <v>12</v>
      </c>
      <c r="B15" t="s">
        <v>165</v>
      </c>
      <c r="Y15">
        <v>12</v>
      </c>
    </row>
    <row r="16" spans="1:25" x14ac:dyDescent="0.45">
      <c r="A16">
        <v>13</v>
      </c>
      <c r="B16" t="s">
        <v>162</v>
      </c>
      <c r="Y16">
        <v>13</v>
      </c>
    </row>
    <row r="17" spans="1:25" x14ac:dyDescent="0.45">
      <c r="A17">
        <v>14</v>
      </c>
      <c r="B17" t="s">
        <v>163</v>
      </c>
      <c r="Y17">
        <v>14</v>
      </c>
    </row>
    <row r="18" spans="1:25" x14ac:dyDescent="0.45">
      <c r="A18">
        <v>15</v>
      </c>
      <c r="B18" t="s">
        <v>159</v>
      </c>
      <c r="Y18">
        <v>15</v>
      </c>
    </row>
    <row r="19" spans="1:25" x14ac:dyDescent="0.45">
      <c r="A19">
        <v>16</v>
      </c>
      <c r="B19" t="s">
        <v>164</v>
      </c>
      <c r="Y19">
        <v>16</v>
      </c>
    </row>
    <row r="20" spans="1:25" x14ac:dyDescent="0.45">
      <c r="A20">
        <v>17</v>
      </c>
      <c r="B20" t="s">
        <v>162</v>
      </c>
      <c r="Y20">
        <v>17</v>
      </c>
    </row>
    <row r="21" spans="1:25" x14ac:dyDescent="0.45">
      <c r="A21">
        <v>18</v>
      </c>
      <c r="B21" t="s">
        <v>677</v>
      </c>
      <c r="Y21">
        <v>18</v>
      </c>
    </row>
    <row r="22" spans="1:25" x14ac:dyDescent="0.45">
      <c r="A22">
        <v>19</v>
      </c>
      <c r="B22" t="s">
        <v>679</v>
      </c>
      <c r="Y22">
        <v>19</v>
      </c>
    </row>
    <row r="23" spans="1:25" x14ac:dyDescent="0.45">
      <c r="A23">
        <v>20</v>
      </c>
      <c r="B23" t="s">
        <v>166</v>
      </c>
      <c r="Y23">
        <v>20</v>
      </c>
    </row>
    <row r="24" spans="1:25" x14ac:dyDescent="0.45">
      <c r="A24">
        <v>21</v>
      </c>
      <c r="B24" t="s">
        <v>161</v>
      </c>
      <c r="Y24">
        <v>21</v>
      </c>
    </row>
    <row r="25" spans="1:25" x14ac:dyDescent="0.45">
      <c r="A25">
        <v>22</v>
      </c>
      <c r="B25" t="s">
        <v>680</v>
      </c>
      <c r="Y25">
        <v>22</v>
      </c>
    </row>
    <row r="26" spans="1:25" x14ac:dyDescent="0.45">
      <c r="A26">
        <v>23</v>
      </c>
      <c r="B26" t="s">
        <v>683</v>
      </c>
      <c r="Y26">
        <v>23</v>
      </c>
    </row>
    <row r="27" spans="1:25" x14ac:dyDescent="0.45">
      <c r="A27">
        <v>24</v>
      </c>
      <c r="B27" t="s">
        <v>677</v>
      </c>
      <c r="Y27">
        <v>24</v>
      </c>
    </row>
    <row r="28" spans="1:25" x14ac:dyDescent="0.45">
      <c r="A28">
        <v>25</v>
      </c>
      <c r="B28" t="s">
        <v>161</v>
      </c>
      <c r="Y28">
        <v>25</v>
      </c>
    </row>
    <row r="29" spans="1:25" x14ac:dyDescent="0.45">
      <c r="A29">
        <v>26</v>
      </c>
      <c r="B29" t="s">
        <v>678</v>
      </c>
      <c r="Y29">
        <v>26</v>
      </c>
    </row>
    <row r="30" spans="1:25" x14ac:dyDescent="0.45">
      <c r="A30">
        <v>27</v>
      </c>
      <c r="B30" t="s">
        <v>161</v>
      </c>
      <c r="Y30">
        <v>27</v>
      </c>
    </row>
    <row r="31" spans="1:25" x14ac:dyDescent="0.45">
      <c r="A31">
        <v>28</v>
      </c>
      <c r="B31" t="s">
        <v>166</v>
      </c>
      <c r="Y31">
        <v>28</v>
      </c>
    </row>
    <row r="32" spans="1:25" x14ac:dyDescent="0.45">
      <c r="A32">
        <v>29</v>
      </c>
      <c r="B32" t="s">
        <v>159</v>
      </c>
      <c r="Y32">
        <v>29</v>
      </c>
    </row>
    <row r="33" spans="1:25" x14ac:dyDescent="0.45">
      <c r="A33">
        <v>30</v>
      </c>
      <c r="B33" t="s">
        <v>165</v>
      </c>
      <c r="Y33">
        <v>30</v>
      </c>
    </row>
    <row r="34" spans="1:25" x14ac:dyDescent="0.45">
      <c r="A34">
        <v>31</v>
      </c>
      <c r="B34" t="s">
        <v>161</v>
      </c>
      <c r="Y34">
        <v>31</v>
      </c>
    </row>
    <row r="35" spans="1:25" x14ac:dyDescent="0.45">
      <c r="A35">
        <v>32</v>
      </c>
      <c r="B35" t="s">
        <v>163</v>
      </c>
      <c r="Y35">
        <v>32</v>
      </c>
    </row>
    <row r="36" spans="1:25" x14ac:dyDescent="0.45">
      <c r="A36">
        <v>33</v>
      </c>
      <c r="B36" t="s">
        <v>161</v>
      </c>
      <c r="Y36">
        <v>33</v>
      </c>
    </row>
    <row r="37" spans="1:25" x14ac:dyDescent="0.45">
      <c r="A37">
        <v>34</v>
      </c>
      <c r="B37" t="s">
        <v>164</v>
      </c>
      <c r="Y37">
        <v>34</v>
      </c>
    </row>
    <row r="38" spans="1:25" x14ac:dyDescent="0.45">
      <c r="A38">
        <v>35</v>
      </c>
      <c r="B38" t="s">
        <v>683</v>
      </c>
      <c r="Y38">
        <v>35</v>
      </c>
    </row>
    <row r="39" spans="1:25" x14ac:dyDescent="0.45">
      <c r="A39">
        <v>36</v>
      </c>
      <c r="B39" t="s">
        <v>164</v>
      </c>
      <c r="Y39">
        <v>36</v>
      </c>
    </row>
    <row r="40" spans="1:25" x14ac:dyDescent="0.45">
      <c r="A40">
        <v>37</v>
      </c>
      <c r="B40" t="s">
        <v>159</v>
      </c>
      <c r="Y40">
        <v>37</v>
      </c>
    </row>
    <row r="41" spans="1:25" x14ac:dyDescent="0.45">
      <c r="A41">
        <v>38</v>
      </c>
      <c r="B41" t="s">
        <v>165</v>
      </c>
      <c r="Y41">
        <v>38</v>
      </c>
    </row>
    <row r="42" spans="1:25" x14ac:dyDescent="0.45">
      <c r="A42">
        <v>39</v>
      </c>
      <c r="B42" t="s">
        <v>162</v>
      </c>
      <c r="Y42">
        <v>39</v>
      </c>
    </row>
    <row r="43" spans="1:25" x14ac:dyDescent="0.45">
      <c r="A43">
        <v>40</v>
      </c>
      <c r="B43" t="s">
        <v>166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B56" t="s">
        <v>162</v>
      </c>
      <c r="Y56">
        <v>1</v>
      </c>
    </row>
    <row r="57" spans="1:25" x14ac:dyDescent="0.45">
      <c r="A57">
        <v>2</v>
      </c>
      <c r="B57" t="s">
        <v>165</v>
      </c>
      <c r="Y57">
        <v>2</v>
      </c>
    </row>
    <row r="58" spans="1:25" x14ac:dyDescent="0.45">
      <c r="A58">
        <v>3</v>
      </c>
      <c r="B58" t="s">
        <v>159</v>
      </c>
      <c r="Y58">
        <v>3</v>
      </c>
    </row>
    <row r="59" spans="1:25" x14ac:dyDescent="0.45">
      <c r="A59">
        <v>4</v>
      </c>
      <c r="B59" t="s">
        <v>164</v>
      </c>
      <c r="Y59">
        <v>4</v>
      </c>
    </row>
    <row r="60" spans="1:25" x14ac:dyDescent="0.45">
      <c r="A60">
        <v>5</v>
      </c>
      <c r="B60" t="s">
        <v>162</v>
      </c>
      <c r="Y60">
        <v>5</v>
      </c>
    </row>
    <row r="61" spans="1:25" x14ac:dyDescent="0.45">
      <c r="A61">
        <v>6</v>
      </c>
      <c r="B61" t="s">
        <v>165</v>
      </c>
      <c r="Y61">
        <v>6</v>
      </c>
    </row>
    <row r="62" spans="1:25" x14ac:dyDescent="0.45">
      <c r="A62">
        <v>7</v>
      </c>
      <c r="B62" t="s">
        <v>160</v>
      </c>
      <c r="Y62">
        <v>7</v>
      </c>
    </row>
    <row r="63" spans="1:25" x14ac:dyDescent="0.45">
      <c r="A63">
        <v>8</v>
      </c>
      <c r="B63" t="s">
        <v>164</v>
      </c>
      <c r="Y63">
        <v>8</v>
      </c>
    </row>
    <row r="64" spans="1:25" x14ac:dyDescent="0.45">
      <c r="A64">
        <v>9</v>
      </c>
      <c r="B64" t="s">
        <v>160</v>
      </c>
      <c r="Y64">
        <v>9</v>
      </c>
    </row>
    <row r="65" spans="1:25" x14ac:dyDescent="0.45">
      <c r="A65">
        <v>10</v>
      </c>
      <c r="B65" t="s">
        <v>163</v>
      </c>
      <c r="Y65">
        <v>10</v>
      </c>
    </row>
    <row r="66" spans="1:25" x14ac:dyDescent="0.45">
      <c r="A66">
        <v>11</v>
      </c>
      <c r="B66" t="s">
        <v>676</v>
      </c>
      <c r="Y66">
        <v>11</v>
      </c>
    </row>
    <row r="67" spans="1:25" x14ac:dyDescent="0.45">
      <c r="A67">
        <v>12</v>
      </c>
      <c r="B67" t="s">
        <v>163</v>
      </c>
      <c r="Y67">
        <v>12</v>
      </c>
    </row>
    <row r="68" spans="1:25" x14ac:dyDescent="0.45">
      <c r="A68">
        <v>13</v>
      </c>
      <c r="B68" t="s">
        <v>161</v>
      </c>
      <c r="Y68">
        <v>13</v>
      </c>
    </row>
    <row r="69" spans="1:25" x14ac:dyDescent="0.45">
      <c r="A69">
        <v>14</v>
      </c>
      <c r="B69" t="s">
        <v>164</v>
      </c>
      <c r="Y69">
        <v>14</v>
      </c>
    </row>
    <row r="70" spans="1:25" x14ac:dyDescent="0.45">
      <c r="A70">
        <v>15</v>
      </c>
      <c r="B70" t="s">
        <v>159</v>
      </c>
      <c r="Y70">
        <v>15</v>
      </c>
    </row>
    <row r="71" spans="1:25" x14ac:dyDescent="0.45">
      <c r="A71">
        <v>16</v>
      </c>
      <c r="B71" t="s">
        <v>164</v>
      </c>
      <c r="Y71">
        <v>16</v>
      </c>
    </row>
    <row r="72" spans="1:25" x14ac:dyDescent="0.45">
      <c r="A72">
        <v>17</v>
      </c>
      <c r="B72" t="s">
        <v>161</v>
      </c>
      <c r="Y72">
        <v>17</v>
      </c>
    </row>
    <row r="73" spans="1:25" x14ac:dyDescent="0.45">
      <c r="A73">
        <v>18</v>
      </c>
      <c r="B73" t="s">
        <v>163</v>
      </c>
      <c r="Y73">
        <v>18</v>
      </c>
    </row>
    <row r="74" spans="1:25" x14ac:dyDescent="0.45">
      <c r="A74">
        <v>19</v>
      </c>
      <c r="B74" t="s">
        <v>160</v>
      </c>
      <c r="Y74">
        <v>19</v>
      </c>
    </row>
    <row r="75" spans="1:25" x14ac:dyDescent="0.45">
      <c r="A75">
        <v>20</v>
      </c>
      <c r="B75" t="s">
        <v>163</v>
      </c>
      <c r="Y75">
        <v>20</v>
      </c>
    </row>
    <row r="76" spans="1:25" x14ac:dyDescent="0.45">
      <c r="A76">
        <v>21</v>
      </c>
      <c r="B76" t="s">
        <v>676</v>
      </c>
      <c r="Y76">
        <v>21</v>
      </c>
    </row>
    <row r="77" spans="1:25" x14ac:dyDescent="0.45">
      <c r="A77">
        <v>22</v>
      </c>
      <c r="B77" t="s">
        <v>163</v>
      </c>
      <c r="Y77">
        <v>22</v>
      </c>
    </row>
    <row r="78" spans="1:25" x14ac:dyDescent="0.45">
      <c r="A78">
        <v>23</v>
      </c>
      <c r="B78" t="s">
        <v>160</v>
      </c>
      <c r="Y78">
        <v>23</v>
      </c>
    </row>
    <row r="79" spans="1:25" x14ac:dyDescent="0.45">
      <c r="A79">
        <v>24</v>
      </c>
      <c r="B79" t="s">
        <v>165</v>
      </c>
      <c r="Y79">
        <v>24</v>
      </c>
    </row>
    <row r="80" spans="1:25" x14ac:dyDescent="0.45">
      <c r="A80">
        <v>25</v>
      </c>
      <c r="B80" t="s">
        <v>160</v>
      </c>
      <c r="Y80">
        <v>25</v>
      </c>
    </row>
    <row r="81" spans="1:25" x14ac:dyDescent="0.45">
      <c r="A81">
        <v>26</v>
      </c>
      <c r="B81" t="s">
        <v>677</v>
      </c>
      <c r="Y81">
        <v>26</v>
      </c>
    </row>
    <row r="82" spans="1:25" x14ac:dyDescent="0.45">
      <c r="A82">
        <v>27</v>
      </c>
      <c r="B82" t="s">
        <v>676</v>
      </c>
      <c r="Y82">
        <v>27</v>
      </c>
    </row>
    <row r="83" spans="1:25" x14ac:dyDescent="0.45">
      <c r="A83">
        <v>28</v>
      </c>
      <c r="B83" t="s">
        <v>163</v>
      </c>
      <c r="Y83">
        <v>28</v>
      </c>
    </row>
    <row r="84" spans="1:25" x14ac:dyDescent="0.45">
      <c r="A84">
        <v>29</v>
      </c>
      <c r="B84" t="s">
        <v>159</v>
      </c>
      <c r="Y84">
        <v>29</v>
      </c>
    </row>
    <row r="85" spans="1:25" x14ac:dyDescent="0.45">
      <c r="A85">
        <v>30</v>
      </c>
      <c r="B85" t="s">
        <v>166</v>
      </c>
      <c r="Y85">
        <v>30</v>
      </c>
    </row>
    <row r="86" spans="1:25" x14ac:dyDescent="0.45">
      <c r="A86">
        <v>31</v>
      </c>
      <c r="B86" t="s">
        <v>160</v>
      </c>
      <c r="Y86">
        <v>31</v>
      </c>
    </row>
    <row r="87" spans="1:25" x14ac:dyDescent="0.45">
      <c r="A87">
        <v>32</v>
      </c>
      <c r="B87" t="s">
        <v>163</v>
      </c>
      <c r="Y87">
        <v>32</v>
      </c>
    </row>
    <row r="88" spans="1:25" x14ac:dyDescent="0.45">
      <c r="A88">
        <v>33</v>
      </c>
      <c r="B88" t="s">
        <v>160</v>
      </c>
      <c r="Y88">
        <v>33</v>
      </c>
    </row>
    <row r="89" spans="1:25" x14ac:dyDescent="0.45">
      <c r="A89">
        <v>34</v>
      </c>
      <c r="B89" t="s">
        <v>164</v>
      </c>
      <c r="Y89">
        <v>34</v>
      </c>
    </row>
    <row r="90" spans="1:25" x14ac:dyDescent="0.45">
      <c r="A90">
        <v>35</v>
      </c>
      <c r="B90" t="s">
        <v>161</v>
      </c>
      <c r="Y90">
        <v>35</v>
      </c>
    </row>
    <row r="91" spans="1:25" x14ac:dyDescent="0.45">
      <c r="A91">
        <v>36</v>
      </c>
      <c r="B91" t="s">
        <v>165</v>
      </c>
      <c r="Y91">
        <v>36</v>
      </c>
    </row>
    <row r="92" spans="1:25" x14ac:dyDescent="0.45">
      <c r="A92">
        <v>37</v>
      </c>
      <c r="B92" t="s">
        <v>161</v>
      </c>
      <c r="Y92">
        <v>37</v>
      </c>
    </row>
    <row r="93" spans="1:25" x14ac:dyDescent="0.45">
      <c r="A93">
        <v>38</v>
      </c>
      <c r="B93" t="s">
        <v>165</v>
      </c>
      <c r="Y93">
        <v>38</v>
      </c>
    </row>
    <row r="94" spans="1:25" x14ac:dyDescent="0.45">
      <c r="A94">
        <v>39</v>
      </c>
      <c r="B94" t="s">
        <v>162</v>
      </c>
      <c r="Y94">
        <v>39</v>
      </c>
    </row>
    <row r="95" spans="1:25" x14ac:dyDescent="0.45">
      <c r="A95">
        <v>40</v>
      </c>
      <c r="B95" t="s">
        <v>163</v>
      </c>
      <c r="Y95">
        <v>40</v>
      </c>
    </row>
    <row r="96" spans="1:25" x14ac:dyDescent="0.45">
      <c r="A96">
        <v>41</v>
      </c>
      <c r="B96" t="s">
        <v>159</v>
      </c>
      <c r="Y96">
        <v>41</v>
      </c>
    </row>
    <row r="97" spans="1:25" x14ac:dyDescent="0.45">
      <c r="A97">
        <v>42</v>
      </c>
      <c r="B97" t="s">
        <v>166</v>
      </c>
      <c r="Y97">
        <v>42</v>
      </c>
    </row>
    <row r="98" spans="1:25" x14ac:dyDescent="0.45">
      <c r="A98">
        <v>43</v>
      </c>
      <c r="B98" t="s">
        <v>676</v>
      </c>
      <c r="Y98">
        <v>43</v>
      </c>
    </row>
    <row r="99" spans="1:25" x14ac:dyDescent="0.45">
      <c r="A99">
        <v>44</v>
      </c>
      <c r="B99" t="s">
        <v>164</v>
      </c>
      <c r="Y99">
        <v>44</v>
      </c>
    </row>
    <row r="100" spans="1:25" x14ac:dyDescent="0.45">
      <c r="A100">
        <v>45</v>
      </c>
      <c r="B100" t="s">
        <v>159</v>
      </c>
      <c r="Y100">
        <v>45</v>
      </c>
    </row>
    <row r="101" spans="1:25" x14ac:dyDescent="0.45">
      <c r="A101">
        <v>46</v>
      </c>
      <c r="B101" t="s">
        <v>164</v>
      </c>
      <c r="Y101">
        <v>46</v>
      </c>
    </row>
    <row r="102" spans="1:25" x14ac:dyDescent="0.45">
      <c r="A102">
        <v>47</v>
      </c>
      <c r="B102" t="s">
        <v>161</v>
      </c>
      <c r="Y102">
        <v>47</v>
      </c>
    </row>
    <row r="103" spans="1:25" x14ac:dyDescent="0.45">
      <c r="A103">
        <v>48</v>
      </c>
      <c r="B103" t="s">
        <v>166</v>
      </c>
      <c r="Y103">
        <v>48</v>
      </c>
    </row>
    <row r="104" spans="1:25" x14ac:dyDescent="0.45">
      <c r="A104">
        <v>49</v>
      </c>
      <c r="B104" t="s">
        <v>161</v>
      </c>
      <c r="Y104">
        <v>49</v>
      </c>
    </row>
    <row r="105" spans="1:25" x14ac:dyDescent="0.45">
      <c r="A105">
        <v>50</v>
      </c>
      <c r="B105" t="s">
        <v>164</v>
      </c>
      <c r="Y105">
        <v>50</v>
      </c>
    </row>
    <row r="106" spans="1:25" x14ac:dyDescent="0.45">
      <c r="A106">
        <v>51</v>
      </c>
      <c r="B106" t="s">
        <v>161</v>
      </c>
      <c r="Y106">
        <v>51</v>
      </c>
    </row>
    <row r="107" spans="1:25" x14ac:dyDescent="0.45">
      <c r="A107">
        <v>52</v>
      </c>
      <c r="B107" t="s">
        <v>164</v>
      </c>
      <c r="Y107">
        <v>52</v>
      </c>
    </row>
    <row r="108" spans="1:25" x14ac:dyDescent="0.45">
      <c r="A108">
        <v>53</v>
      </c>
      <c r="B108" t="s">
        <v>162</v>
      </c>
      <c r="Y108">
        <v>53</v>
      </c>
    </row>
    <row r="109" spans="1:25" x14ac:dyDescent="0.45">
      <c r="A109">
        <v>54</v>
      </c>
      <c r="B109" t="s">
        <v>678</v>
      </c>
      <c r="Y109">
        <v>54</v>
      </c>
    </row>
    <row r="110" spans="1:25" x14ac:dyDescent="0.45">
      <c r="A110">
        <v>55</v>
      </c>
      <c r="B110" t="s">
        <v>679</v>
      </c>
      <c r="Y110">
        <v>55</v>
      </c>
    </row>
    <row r="111" spans="1:25" x14ac:dyDescent="0.45">
      <c r="A111">
        <v>56</v>
      </c>
      <c r="B111" t="s">
        <v>163</v>
      </c>
      <c r="Y111">
        <v>56</v>
      </c>
    </row>
    <row r="112" spans="1:25" x14ac:dyDescent="0.45">
      <c r="A112">
        <v>57</v>
      </c>
      <c r="B112" t="s">
        <v>160</v>
      </c>
      <c r="Y112">
        <v>57</v>
      </c>
    </row>
    <row r="113" spans="1:25" x14ac:dyDescent="0.45">
      <c r="A113">
        <v>58</v>
      </c>
      <c r="B113" t="s">
        <v>164</v>
      </c>
      <c r="Y113">
        <v>58</v>
      </c>
    </row>
    <row r="114" spans="1:25" x14ac:dyDescent="0.45">
      <c r="A114">
        <v>59</v>
      </c>
      <c r="B114" t="s">
        <v>160</v>
      </c>
      <c r="Y114">
        <v>59</v>
      </c>
    </row>
    <row r="115" spans="1:25" x14ac:dyDescent="0.45">
      <c r="A115">
        <v>60</v>
      </c>
      <c r="B115" t="s">
        <v>166</v>
      </c>
      <c r="Y115">
        <v>60</v>
      </c>
    </row>
    <row r="116" spans="1:25" x14ac:dyDescent="0.45">
      <c r="A116">
        <v>61</v>
      </c>
      <c r="B116" t="s">
        <v>161</v>
      </c>
      <c r="Y116">
        <v>61</v>
      </c>
    </row>
    <row r="117" spans="1:25" x14ac:dyDescent="0.45">
      <c r="A117">
        <v>62</v>
      </c>
      <c r="B117" t="s">
        <v>680</v>
      </c>
      <c r="Y117">
        <v>62</v>
      </c>
    </row>
    <row r="118" spans="1:25" x14ac:dyDescent="0.45">
      <c r="A118">
        <v>63</v>
      </c>
      <c r="B118" t="s">
        <v>161</v>
      </c>
      <c r="Y118">
        <v>63</v>
      </c>
    </row>
    <row r="119" spans="1:25" x14ac:dyDescent="0.45">
      <c r="A119">
        <v>64</v>
      </c>
      <c r="B119" t="s">
        <v>165</v>
      </c>
      <c r="Y119">
        <v>64</v>
      </c>
    </row>
    <row r="120" spans="1:25" x14ac:dyDescent="0.45">
      <c r="A120">
        <v>65</v>
      </c>
      <c r="B120" t="s">
        <v>160</v>
      </c>
      <c r="Y120">
        <v>65</v>
      </c>
    </row>
    <row r="121" spans="1:25" x14ac:dyDescent="0.45">
      <c r="A121">
        <v>66</v>
      </c>
      <c r="B121" t="s">
        <v>166</v>
      </c>
      <c r="Y121">
        <v>66</v>
      </c>
    </row>
    <row r="122" spans="1:25" x14ac:dyDescent="0.45">
      <c r="A122">
        <v>67</v>
      </c>
      <c r="B122" t="s">
        <v>160</v>
      </c>
      <c r="Y122">
        <v>67</v>
      </c>
    </row>
    <row r="123" spans="1:25" x14ac:dyDescent="0.45">
      <c r="A123">
        <v>68</v>
      </c>
      <c r="B123" t="s">
        <v>164</v>
      </c>
      <c r="Y123">
        <v>68</v>
      </c>
    </row>
    <row r="124" spans="1:25" x14ac:dyDescent="0.45">
      <c r="A124">
        <v>69</v>
      </c>
      <c r="B124" t="s">
        <v>676</v>
      </c>
      <c r="Y124">
        <v>69</v>
      </c>
    </row>
    <row r="125" spans="1:25" x14ac:dyDescent="0.45">
      <c r="A125">
        <v>70</v>
      </c>
      <c r="B125" t="s">
        <v>166</v>
      </c>
      <c r="Y125">
        <v>70</v>
      </c>
    </row>
    <row r="126" spans="1:25" x14ac:dyDescent="0.45">
      <c r="A126">
        <v>71</v>
      </c>
      <c r="B126" t="s">
        <v>588</v>
      </c>
      <c r="Y126">
        <v>71</v>
      </c>
    </row>
    <row r="127" spans="1:25" x14ac:dyDescent="0.45">
      <c r="A127">
        <v>72</v>
      </c>
      <c r="B127" t="s">
        <v>164</v>
      </c>
      <c r="Y127">
        <v>72</v>
      </c>
    </row>
    <row r="128" spans="1:25" x14ac:dyDescent="0.45">
      <c r="A128">
        <v>73</v>
      </c>
      <c r="B128" t="s">
        <v>159</v>
      </c>
      <c r="Y128">
        <v>73</v>
      </c>
    </row>
    <row r="129" spans="1:25" x14ac:dyDescent="0.45">
      <c r="A129">
        <v>74</v>
      </c>
      <c r="B129" t="s">
        <v>166</v>
      </c>
      <c r="Y129">
        <v>74</v>
      </c>
    </row>
    <row r="130" spans="1:25" x14ac:dyDescent="0.45">
      <c r="A130">
        <v>75</v>
      </c>
      <c r="B130" t="s">
        <v>162</v>
      </c>
      <c r="Y130">
        <v>75</v>
      </c>
    </row>
    <row r="131" spans="1:25" x14ac:dyDescent="0.45">
      <c r="A131">
        <v>1</v>
      </c>
      <c r="B131" t="s">
        <v>162</v>
      </c>
      <c r="Y131">
        <v>1</v>
      </c>
    </row>
    <row r="132" spans="1:25" x14ac:dyDescent="0.45">
      <c r="A132">
        <v>2</v>
      </c>
      <c r="B132" t="s">
        <v>166</v>
      </c>
      <c r="Y132">
        <v>2</v>
      </c>
    </row>
    <row r="133" spans="1:25" x14ac:dyDescent="0.45">
      <c r="A133">
        <v>3</v>
      </c>
      <c r="B133" t="s">
        <v>161</v>
      </c>
      <c r="Y133">
        <v>3</v>
      </c>
    </row>
    <row r="134" spans="1:25" x14ac:dyDescent="0.45">
      <c r="A134">
        <v>4</v>
      </c>
      <c r="B134" t="s">
        <v>164</v>
      </c>
      <c r="Y134">
        <v>4</v>
      </c>
    </row>
    <row r="135" spans="1:25" x14ac:dyDescent="0.45">
      <c r="A135">
        <v>5</v>
      </c>
      <c r="B135" t="s">
        <v>161</v>
      </c>
      <c r="Y135">
        <v>5</v>
      </c>
    </row>
    <row r="136" spans="1:25" x14ac:dyDescent="0.45">
      <c r="A136">
        <v>6</v>
      </c>
      <c r="B136" t="s">
        <v>164</v>
      </c>
      <c r="Y136">
        <v>6</v>
      </c>
    </row>
    <row r="137" spans="1:25" x14ac:dyDescent="0.45">
      <c r="A137">
        <v>7</v>
      </c>
      <c r="B137" t="s">
        <v>161</v>
      </c>
      <c r="Y137">
        <v>7</v>
      </c>
    </row>
    <row r="138" spans="1:25" x14ac:dyDescent="0.45">
      <c r="A138">
        <v>8</v>
      </c>
      <c r="B138" t="s">
        <v>165</v>
      </c>
      <c r="Y138">
        <v>8</v>
      </c>
    </row>
    <row r="139" spans="1:25" x14ac:dyDescent="0.45">
      <c r="A139">
        <v>9</v>
      </c>
      <c r="B139" t="s">
        <v>162</v>
      </c>
      <c r="Y139">
        <v>9</v>
      </c>
    </row>
    <row r="140" spans="1:25" x14ac:dyDescent="0.45">
      <c r="A140">
        <v>10</v>
      </c>
      <c r="B140" t="s">
        <v>678</v>
      </c>
      <c r="Y140">
        <v>10</v>
      </c>
    </row>
    <row r="141" spans="1:25" x14ac:dyDescent="0.45">
      <c r="A141">
        <v>11</v>
      </c>
      <c r="B141" t="s">
        <v>681</v>
      </c>
      <c r="Y141">
        <v>11</v>
      </c>
    </row>
    <row r="142" spans="1:25" x14ac:dyDescent="0.45">
      <c r="A142">
        <v>12</v>
      </c>
      <c r="B142" t="s">
        <v>164</v>
      </c>
      <c r="Y142">
        <v>12</v>
      </c>
    </row>
    <row r="143" spans="1:25" x14ac:dyDescent="0.45">
      <c r="A143">
        <v>13</v>
      </c>
      <c r="B143" t="s">
        <v>159</v>
      </c>
      <c r="Y143">
        <v>13</v>
      </c>
    </row>
    <row r="144" spans="1:25" x14ac:dyDescent="0.45">
      <c r="A144">
        <v>14</v>
      </c>
      <c r="B144" t="s">
        <v>165</v>
      </c>
      <c r="Y144">
        <v>14</v>
      </c>
    </row>
    <row r="145" spans="1:25" x14ac:dyDescent="0.45">
      <c r="A145">
        <v>15</v>
      </c>
      <c r="B145" t="s">
        <v>160</v>
      </c>
      <c r="Y145">
        <v>15</v>
      </c>
    </row>
    <row r="146" spans="1:25" x14ac:dyDescent="0.45">
      <c r="A146">
        <v>16</v>
      </c>
      <c r="B146" t="s">
        <v>166</v>
      </c>
      <c r="Y146">
        <v>16</v>
      </c>
    </row>
    <row r="147" spans="1:25" x14ac:dyDescent="0.45">
      <c r="A147">
        <v>17</v>
      </c>
      <c r="B147" t="s">
        <v>169</v>
      </c>
      <c r="Y147">
        <v>17</v>
      </c>
    </row>
    <row r="148" spans="1:25" x14ac:dyDescent="0.45">
      <c r="A148">
        <v>18</v>
      </c>
      <c r="B148" t="s">
        <v>165</v>
      </c>
      <c r="Y148">
        <v>18</v>
      </c>
    </row>
    <row r="149" spans="1:25" x14ac:dyDescent="0.45">
      <c r="A149">
        <v>19</v>
      </c>
      <c r="B149" t="s">
        <v>161</v>
      </c>
      <c r="Y149">
        <v>19</v>
      </c>
    </row>
    <row r="150" spans="1:25" x14ac:dyDescent="0.45">
      <c r="A150">
        <v>20</v>
      </c>
      <c r="B150" t="s">
        <v>166</v>
      </c>
      <c r="Y150">
        <v>20</v>
      </c>
    </row>
    <row r="151" spans="1:25" x14ac:dyDescent="0.45">
      <c r="A151">
        <v>21</v>
      </c>
      <c r="B151" t="s">
        <v>159</v>
      </c>
      <c r="Y151">
        <v>21</v>
      </c>
    </row>
    <row r="152" spans="1:25" x14ac:dyDescent="0.45">
      <c r="A152">
        <v>22</v>
      </c>
      <c r="B152" t="s">
        <v>170</v>
      </c>
      <c r="Y152">
        <v>22</v>
      </c>
    </row>
    <row r="153" spans="1:25" x14ac:dyDescent="0.45">
      <c r="A153">
        <v>23</v>
      </c>
      <c r="B153" t="s">
        <v>169</v>
      </c>
      <c r="Y153">
        <v>23</v>
      </c>
    </row>
    <row r="154" spans="1:25" x14ac:dyDescent="0.45">
      <c r="A154">
        <v>24</v>
      </c>
      <c r="B154" t="s">
        <v>170</v>
      </c>
      <c r="Y154">
        <v>24</v>
      </c>
    </row>
    <row r="155" spans="1:25" x14ac:dyDescent="0.45">
      <c r="A155">
        <v>25</v>
      </c>
      <c r="B155" t="s">
        <v>160</v>
      </c>
      <c r="Y155">
        <v>25</v>
      </c>
    </row>
    <row r="156" spans="1:25" x14ac:dyDescent="0.45">
      <c r="A156">
        <v>26</v>
      </c>
      <c r="B156" t="s">
        <v>166</v>
      </c>
      <c r="Y156">
        <v>26</v>
      </c>
    </row>
    <row r="157" spans="1:25" x14ac:dyDescent="0.45">
      <c r="A157">
        <v>27</v>
      </c>
      <c r="B157" t="s">
        <v>161</v>
      </c>
      <c r="Y157">
        <v>27</v>
      </c>
    </row>
    <row r="158" spans="1:25" x14ac:dyDescent="0.45">
      <c r="A158">
        <v>28</v>
      </c>
      <c r="B158" t="s">
        <v>164</v>
      </c>
      <c r="Y158">
        <v>28</v>
      </c>
    </row>
    <row r="159" spans="1:25" x14ac:dyDescent="0.45">
      <c r="A159">
        <v>29</v>
      </c>
      <c r="B159" t="s">
        <v>169</v>
      </c>
      <c r="Y159">
        <v>29</v>
      </c>
    </row>
    <row r="160" spans="1:25" x14ac:dyDescent="0.45">
      <c r="A160">
        <v>30</v>
      </c>
      <c r="B160" t="s">
        <v>166</v>
      </c>
      <c r="Y160">
        <v>30</v>
      </c>
    </row>
    <row r="161" spans="1:25" x14ac:dyDescent="0.45">
      <c r="A161">
        <v>31</v>
      </c>
      <c r="B161" t="s">
        <v>162</v>
      </c>
      <c r="Y161">
        <v>31</v>
      </c>
    </row>
    <row r="162" spans="1:25" x14ac:dyDescent="0.45">
      <c r="A162">
        <v>32</v>
      </c>
      <c r="B162" t="s">
        <v>165</v>
      </c>
      <c r="Y162">
        <v>32</v>
      </c>
    </row>
    <row r="163" spans="1:25" x14ac:dyDescent="0.45">
      <c r="A163">
        <v>33</v>
      </c>
      <c r="B163" t="s">
        <v>160</v>
      </c>
      <c r="Y163">
        <v>33</v>
      </c>
    </row>
    <row r="164" spans="1:25" x14ac:dyDescent="0.45">
      <c r="A164">
        <v>34</v>
      </c>
      <c r="B164" t="s">
        <v>682</v>
      </c>
      <c r="Y164">
        <v>34</v>
      </c>
    </row>
    <row r="165" spans="1:25" x14ac:dyDescent="0.45">
      <c r="A165">
        <v>35</v>
      </c>
      <c r="B165" t="s">
        <v>169</v>
      </c>
      <c r="Y165">
        <v>35</v>
      </c>
    </row>
    <row r="166" spans="1:25" x14ac:dyDescent="0.45">
      <c r="A166">
        <v>36</v>
      </c>
      <c r="B166" t="s">
        <v>163</v>
      </c>
      <c r="Y166">
        <v>36</v>
      </c>
    </row>
    <row r="167" spans="1:25" x14ac:dyDescent="0.45">
      <c r="A167">
        <v>37</v>
      </c>
      <c r="B167" t="s">
        <v>161</v>
      </c>
      <c r="Y167">
        <v>37</v>
      </c>
    </row>
    <row r="168" spans="1:25" x14ac:dyDescent="0.45">
      <c r="A168">
        <v>38</v>
      </c>
      <c r="B168" t="s">
        <v>170</v>
      </c>
      <c r="Y168">
        <v>38</v>
      </c>
    </row>
    <row r="169" spans="1:25" x14ac:dyDescent="0.45">
      <c r="A169">
        <v>39</v>
      </c>
      <c r="B169" t="s">
        <v>160</v>
      </c>
      <c r="Y169">
        <v>39</v>
      </c>
    </row>
    <row r="170" spans="1:25" x14ac:dyDescent="0.45">
      <c r="A170">
        <v>40</v>
      </c>
      <c r="B170" t="s">
        <v>165</v>
      </c>
      <c r="Y170">
        <v>40</v>
      </c>
    </row>
    <row r="171" spans="1:25" x14ac:dyDescent="0.45">
      <c r="A171">
        <v>41</v>
      </c>
      <c r="B171" t="s">
        <v>683</v>
      </c>
      <c r="Y171">
        <v>41</v>
      </c>
    </row>
    <row r="172" spans="1:25" x14ac:dyDescent="0.45">
      <c r="A172">
        <v>42</v>
      </c>
      <c r="B172" t="s">
        <v>164</v>
      </c>
      <c r="Y172">
        <v>42</v>
      </c>
    </row>
    <row r="173" spans="1:25" x14ac:dyDescent="0.45">
      <c r="A173">
        <v>43</v>
      </c>
      <c r="B173" t="s">
        <v>160</v>
      </c>
      <c r="Y173">
        <v>43</v>
      </c>
    </row>
    <row r="174" spans="1:25" x14ac:dyDescent="0.45">
      <c r="A174">
        <v>44</v>
      </c>
      <c r="B174" t="s">
        <v>166</v>
      </c>
      <c r="Y174">
        <v>44</v>
      </c>
    </row>
    <row r="175" spans="1:25" x14ac:dyDescent="0.45">
      <c r="A175">
        <v>45</v>
      </c>
      <c r="B175" t="s">
        <v>681</v>
      </c>
      <c r="Y175">
        <v>45</v>
      </c>
    </row>
    <row r="176" spans="1:25" x14ac:dyDescent="0.45">
      <c r="A176">
        <v>46</v>
      </c>
      <c r="B176" t="s">
        <v>170</v>
      </c>
      <c r="Y176">
        <v>46</v>
      </c>
    </row>
    <row r="177" spans="1:25" x14ac:dyDescent="0.45">
      <c r="A177">
        <v>47</v>
      </c>
      <c r="B177" t="s">
        <v>159</v>
      </c>
      <c r="Y177">
        <v>47</v>
      </c>
    </row>
    <row r="178" spans="1:25" x14ac:dyDescent="0.45">
      <c r="A178">
        <v>48</v>
      </c>
      <c r="B178" t="s">
        <v>678</v>
      </c>
      <c r="Y178">
        <v>48</v>
      </c>
    </row>
    <row r="179" spans="1:25" x14ac:dyDescent="0.45">
      <c r="A179">
        <v>49</v>
      </c>
      <c r="B179" t="s">
        <v>161</v>
      </c>
      <c r="Y179">
        <v>49</v>
      </c>
    </row>
    <row r="180" spans="1:25" x14ac:dyDescent="0.45">
      <c r="A180">
        <v>50</v>
      </c>
      <c r="B180" t="s">
        <v>163</v>
      </c>
      <c r="Y180">
        <v>50</v>
      </c>
    </row>
    <row r="181" spans="1:25" x14ac:dyDescent="0.45">
      <c r="A181">
        <v>51</v>
      </c>
      <c r="B181" t="s">
        <v>162</v>
      </c>
      <c r="Y181">
        <v>51</v>
      </c>
    </row>
    <row r="182" spans="1:25" x14ac:dyDescent="0.45">
      <c r="A182">
        <v>52</v>
      </c>
      <c r="B182" t="s">
        <v>163</v>
      </c>
      <c r="Y182">
        <v>52</v>
      </c>
    </row>
    <row r="183" spans="1:25" x14ac:dyDescent="0.45">
      <c r="A183">
        <v>53</v>
      </c>
      <c r="B183" t="s">
        <v>162</v>
      </c>
      <c r="Y183">
        <v>53</v>
      </c>
    </row>
    <row r="184" spans="1:25" x14ac:dyDescent="0.45">
      <c r="A184">
        <v>54</v>
      </c>
      <c r="B184" t="s">
        <v>164</v>
      </c>
      <c r="Y184">
        <v>54</v>
      </c>
    </row>
    <row r="185" spans="1:25" x14ac:dyDescent="0.45">
      <c r="A185">
        <v>55</v>
      </c>
      <c r="B185" t="s">
        <v>169</v>
      </c>
      <c r="Y185">
        <v>55</v>
      </c>
    </row>
    <row r="186" spans="1:25" x14ac:dyDescent="0.45">
      <c r="A186">
        <v>56</v>
      </c>
      <c r="B186" t="s">
        <v>166</v>
      </c>
      <c r="Y186">
        <v>56</v>
      </c>
    </row>
    <row r="187" spans="1:25" x14ac:dyDescent="0.45">
      <c r="A187">
        <v>57</v>
      </c>
      <c r="B187" t="s">
        <v>169</v>
      </c>
      <c r="Y187">
        <v>57</v>
      </c>
    </row>
    <row r="188" spans="1:25" x14ac:dyDescent="0.45">
      <c r="A188">
        <v>58</v>
      </c>
      <c r="B188" t="s">
        <v>163</v>
      </c>
      <c r="Y188">
        <v>58</v>
      </c>
    </row>
    <row r="189" spans="1:25" x14ac:dyDescent="0.45">
      <c r="A189">
        <v>59</v>
      </c>
      <c r="B189" t="s">
        <v>159</v>
      </c>
      <c r="Y189">
        <v>59</v>
      </c>
    </row>
    <row r="190" spans="1:25" x14ac:dyDescent="0.45">
      <c r="A190">
        <v>60</v>
      </c>
      <c r="B190" t="s">
        <v>164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B211" t="s">
        <v>162</v>
      </c>
      <c r="Y211">
        <v>1</v>
      </c>
    </row>
    <row r="212" spans="1:25" x14ac:dyDescent="0.45">
      <c r="A212">
        <v>2</v>
      </c>
      <c r="B212" t="s">
        <v>166</v>
      </c>
      <c r="Y212">
        <v>2</v>
      </c>
    </row>
    <row r="213" spans="1:25" x14ac:dyDescent="0.45">
      <c r="A213">
        <v>3</v>
      </c>
      <c r="B213" t="s">
        <v>162</v>
      </c>
      <c r="Y213">
        <v>3</v>
      </c>
    </row>
    <row r="214" spans="1:25" x14ac:dyDescent="0.45">
      <c r="A214">
        <v>4</v>
      </c>
      <c r="B214" t="s">
        <v>163</v>
      </c>
      <c r="Y214">
        <v>4</v>
      </c>
    </row>
    <row r="215" spans="1:25" x14ac:dyDescent="0.45">
      <c r="A215">
        <v>5</v>
      </c>
      <c r="B215" t="s">
        <v>160</v>
      </c>
      <c r="Y215">
        <v>5</v>
      </c>
    </row>
    <row r="216" spans="1:25" x14ac:dyDescent="0.45">
      <c r="A216">
        <v>6</v>
      </c>
      <c r="B216" t="s">
        <v>163</v>
      </c>
      <c r="Y216">
        <v>6</v>
      </c>
    </row>
    <row r="217" spans="1:25" x14ac:dyDescent="0.45">
      <c r="A217">
        <v>7</v>
      </c>
      <c r="B217" t="s">
        <v>161</v>
      </c>
      <c r="Y217">
        <v>7</v>
      </c>
    </row>
    <row r="218" spans="1:25" x14ac:dyDescent="0.45">
      <c r="A218">
        <v>8</v>
      </c>
      <c r="B218" t="s">
        <v>164</v>
      </c>
      <c r="Y218">
        <v>8</v>
      </c>
    </row>
    <row r="219" spans="1:25" x14ac:dyDescent="0.45">
      <c r="A219">
        <v>9</v>
      </c>
      <c r="B219" t="s">
        <v>161</v>
      </c>
      <c r="Y219">
        <v>9</v>
      </c>
    </row>
    <row r="220" spans="1:25" x14ac:dyDescent="0.45">
      <c r="A220">
        <v>10</v>
      </c>
      <c r="B220" t="s">
        <v>680</v>
      </c>
      <c r="Y220">
        <v>10</v>
      </c>
    </row>
    <row r="221" spans="1:25" x14ac:dyDescent="0.45">
      <c r="A221">
        <v>11</v>
      </c>
      <c r="B221" t="s">
        <v>160</v>
      </c>
      <c r="Y221">
        <v>11</v>
      </c>
    </row>
    <row r="222" spans="1:25" x14ac:dyDescent="0.45">
      <c r="A222">
        <v>12</v>
      </c>
      <c r="B222" t="s">
        <v>164</v>
      </c>
      <c r="Y222">
        <v>12</v>
      </c>
    </row>
    <row r="223" spans="1:25" x14ac:dyDescent="0.45">
      <c r="A223">
        <v>13</v>
      </c>
      <c r="B223" t="s">
        <v>162</v>
      </c>
      <c r="Y223">
        <v>13</v>
      </c>
    </row>
    <row r="224" spans="1:25" x14ac:dyDescent="0.45">
      <c r="A224">
        <v>14</v>
      </c>
      <c r="B224" t="s">
        <v>165</v>
      </c>
      <c r="Y224">
        <v>14</v>
      </c>
    </row>
    <row r="225" spans="1:25" x14ac:dyDescent="0.45">
      <c r="A225">
        <v>15</v>
      </c>
      <c r="B225" t="s">
        <v>159</v>
      </c>
      <c r="Y225">
        <v>15</v>
      </c>
    </row>
    <row r="226" spans="1:25" x14ac:dyDescent="0.45">
      <c r="A226">
        <v>16</v>
      </c>
      <c r="B226" t="s">
        <v>165</v>
      </c>
      <c r="Y226">
        <v>16</v>
      </c>
    </row>
    <row r="227" spans="1:25" x14ac:dyDescent="0.45">
      <c r="A227">
        <v>17</v>
      </c>
      <c r="B227" t="s">
        <v>159</v>
      </c>
      <c r="Y227">
        <v>17</v>
      </c>
    </row>
    <row r="228" spans="1:25" x14ac:dyDescent="0.45">
      <c r="A228">
        <v>18</v>
      </c>
      <c r="B228" t="s">
        <v>163</v>
      </c>
      <c r="Y228">
        <v>18</v>
      </c>
    </row>
    <row r="229" spans="1:25" x14ac:dyDescent="0.45">
      <c r="A229">
        <v>19</v>
      </c>
      <c r="B229" t="s">
        <v>160</v>
      </c>
      <c r="Y229">
        <v>19</v>
      </c>
    </row>
    <row r="230" spans="1:25" x14ac:dyDescent="0.45">
      <c r="A230">
        <v>20</v>
      </c>
      <c r="B230" t="s">
        <v>166</v>
      </c>
      <c r="Y230">
        <v>20</v>
      </c>
    </row>
    <row r="231" spans="1:25" x14ac:dyDescent="0.45">
      <c r="A231">
        <v>21</v>
      </c>
      <c r="B231" t="s">
        <v>162</v>
      </c>
      <c r="Y231">
        <v>21</v>
      </c>
    </row>
    <row r="232" spans="1:25" x14ac:dyDescent="0.45">
      <c r="A232">
        <v>22</v>
      </c>
      <c r="B232" t="s">
        <v>166</v>
      </c>
      <c r="Y232">
        <v>22</v>
      </c>
    </row>
    <row r="233" spans="1:25" x14ac:dyDescent="0.45">
      <c r="A233">
        <v>23</v>
      </c>
      <c r="B233" t="s">
        <v>161</v>
      </c>
      <c r="Y233">
        <v>23</v>
      </c>
    </row>
    <row r="234" spans="1:25" x14ac:dyDescent="0.45">
      <c r="A234">
        <v>24</v>
      </c>
      <c r="B234" t="s">
        <v>682</v>
      </c>
      <c r="Y234">
        <v>24</v>
      </c>
    </row>
    <row r="235" spans="1:25" x14ac:dyDescent="0.45">
      <c r="A235">
        <v>25</v>
      </c>
      <c r="B235" t="s">
        <v>160</v>
      </c>
      <c r="Y235">
        <v>25</v>
      </c>
    </row>
    <row r="236" spans="1:25" x14ac:dyDescent="0.45">
      <c r="A236">
        <v>26</v>
      </c>
      <c r="B236" t="s">
        <v>163</v>
      </c>
      <c r="Y236">
        <v>26</v>
      </c>
    </row>
    <row r="237" spans="1:25" x14ac:dyDescent="0.45">
      <c r="A237">
        <v>27</v>
      </c>
      <c r="B237" t="s">
        <v>160</v>
      </c>
      <c r="Y237">
        <v>27</v>
      </c>
    </row>
    <row r="238" spans="1:25" x14ac:dyDescent="0.45">
      <c r="A238">
        <v>28</v>
      </c>
      <c r="B238" t="s">
        <v>165</v>
      </c>
      <c r="Y238">
        <v>28</v>
      </c>
    </row>
    <row r="239" spans="1:25" x14ac:dyDescent="0.45">
      <c r="A239">
        <v>29</v>
      </c>
      <c r="B239" t="s">
        <v>161</v>
      </c>
      <c r="Y239">
        <v>29</v>
      </c>
    </row>
    <row r="240" spans="1:25" x14ac:dyDescent="0.45">
      <c r="A240">
        <v>30</v>
      </c>
      <c r="B240" t="s">
        <v>166</v>
      </c>
      <c r="Y240">
        <v>30</v>
      </c>
    </row>
    <row r="241" spans="1:25" x14ac:dyDescent="0.45">
      <c r="A241">
        <v>31</v>
      </c>
      <c r="B241" t="s">
        <v>162</v>
      </c>
      <c r="Y241">
        <v>31</v>
      </c>
    </row>
    <row r="242" spans="1:25" x14ac:dyDescent="0.45">
      <c r="A242">
        <v>32</v>
      </c>
      <c r="B242" t="s">
        <v>166</v>
      </c>
      <c r="Y242">
        <v>32</v>
      </c>
    </row>
    <row r="243" spans="1:25" x14ac:dyDescent="0.45">
      <c r="A243">
        <v>33</v>
      </c>
      <c r="B243" t="s">
        <v>162</v>
      </c>
      <c r="Y243">
        <v>33</v>
      </c>
    </row>
    <row r="244" spans="1:25" x14ac:dyDescent="0.45">
      <c r="A244">
        <v>34</v>
      </c>
      <c r="B244" t="s">
        <v>677</v>
      </c>
      <c r="Y244">
        <v>34</v>
      </c>
    </row>
    <row r="245" spans="1:25" x14ac:dyDescent="0.45">
      <c r="A245">
        <v>35</v>
      </c>
      <c r="B245" t="s">
        <v>162</v>
      </c>
      <c r="Y245">
        <v>35</v>
      </c>
    </row>
    <row r="246" spans="1:25" x14ac:dyDescent="0.45">
      <c r="A246">
        <v>36</v>
      </c>
      <c r="B246" t="s">
        <v>164</v>
      </c>
      <c r="Y246">
        <v>36</v>
      </c>
    </row>
    <row r="247" spans="1:25" x14ac:dyDescent="0.45">
      <c r="A247">
        <v>37</v>
      </c>
      <c r="B247" t="s">
        <v>159</v>
      </c>
      <c r="Y247">
        <v>37</v>
      </c>
    </row>
    <row r="248" spans="1:25" x14ac:dyDescent="0.45">
      <c r="A248">
        <v>38</v>
      </c>
      <c r="B248" t="s">
        <v>163</v>
      </c>
      <c r="Y248">
        <v>38</v>
      </c>
    </row>
    <row r="249" spans="1:25" x14ac:dyDescent="0.45">
      <c r="A249">
        <v>39</v>
      </c>
      <c r="B249" t="s">
        <v>160</v>
      </c>
      <c r="Y249">
        <v>39</v>
      </c>
    </row>
    <row r="250" spans="1:25" x14ac:dyDescent="0.45">
      <c r="A250">
        <v>40</v>
      </c>
      <c r="B250" t="s">
        <v>164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00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586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206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679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164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164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679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160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159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159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163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165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161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163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163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165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163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165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160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162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166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165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588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163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678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164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680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676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166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164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683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166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161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162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161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166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164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164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166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162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166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159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680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159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159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169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164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166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170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164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161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681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165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160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170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161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170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160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165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160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164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162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677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169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164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159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678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678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161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166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676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166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169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681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678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159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164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677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163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163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164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161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679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682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679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165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163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677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162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165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161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165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160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678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165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679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166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160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166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162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165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676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160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165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160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680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TEST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6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TEST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TEST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TEST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e">
        <f>IF(INPUT!C4&lt;&gt;"",INDEX(EY3:EY25,MATCH(INPUT!C4,EX3:EX25,),0),"")</f>
        <v>#N/A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TEST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TEST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TEST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TEST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TEST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TEST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/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/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/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/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/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/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/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/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/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/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/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/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/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/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/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/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/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/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/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/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/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/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/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/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/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/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/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/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/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/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/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/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/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TEST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e">
        <f t="shared" ref="FJ18:GF18" si="43">IF(FJ19&lt;&gt;0,INDEX($EY3:$EY25,MATCH(FJ17,$EX3:$EX25,0)),"")</f>
        <v>#N/A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100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100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200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400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1­%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1­%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1­%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>
        <f t="shared" ref="FJ34:GF34" si="49">IF(ISNUMBER(SEARCH("S*",FJ$17)),FJ20,"")</f>
        <v>100</v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>
        <f t="shared" ref="FJ35:GF35" si="50">IF(ISNUMBER(SEARCH("S*",FJ$17)),FJ21,"")</f>
        <v>100</v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>
        <f>IF(ISNUMBER(SEARCH("S*",FJ$17)),FJ23,"")</f>
        <v>200</v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>
        <f>IF(ISNUMBER(SEARCH("S*",FJ$17)),FJ24,"")</f>
        <v>400</v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6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1</v>
      </c>
      <c r="FK52" s="27">
        <f>IF(FJ52&lt;&gt;0,AVERAGE(FJ34:GF34),"")</f>
        <v>100</v>
      </c>
      <c r="FL52" s="27">
        <v>400</v>
      </c>
      <c r="FM52" s="93">
        <f>IF(FJ52&lt;&gt;0,FJ52*FK52/FL52,"")</f>
        <v>0.25</v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>
        <f>ROUND(AVERAGE(FM52,FR52)*100,0)</f>
        <v>25</v>
      </c>
      <c r="FU52" s="103" t="e">
        <f>IF(FV52&lt;&gt;"",FT52,"")</f>
        <v>#VALUE!</v>
      </c>
      <c r="FV52" s="27" t="e">
        <f>IF(FT52&gt;FT59,"SAT","")&amp;IF(FT52=FM59,"EQUAL","")</f>
        <v>#VALUE!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1</v>
      </c>
      <c r="FK53" s="27">
        <f>IF(FJ53&lt;&gt;0,AVERAGE(FJ35:GF35),"")</f>
        <v>100</v>
      </c>
      <c r="FL53" s="27">
        <v>400</v>
      </c>
      <c r="FM53" s="93">
        <f>IF(FJ53&lt;&gt;0,FJ53*FK53/FL53,"")</f>
        <v>0.25</v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>
        <f>ROUND(AVERAGE(FM53,FR53)*100,0)</f>
        <v>25</v>
      </c>
      <c r="FU53" s="103" t="e">
        <f>IF(FV53&lt;&gt;"",FT53,"")</f>
        <v>#VALUE!</v>
      </c>
      <c r="FV53" s="27" t="e">
        <f>IF(FT53&gt;FT60,"SAT","")&amp;IF(FT53=FM60,"EQUAL","")</f>
        <v>#VALUE!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100</v>
      </c>
      <c r="GC53" s="8">
        <f>IF(ISNUMBER(SEARCH("S*",_xlfn.CONCAT(FJ17:GF17))),400,0)+
  IF(ISNUMBER(SEARCH("P*",_xlfn.CONCAT(FJ17:GF17))),380,0)+
  IF(ISNUMBER(SEARCH("A*",_xlfn.CONCAT(FJ17:GF17))),36,0)</f>
        <v>400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100</v>
      </c>
      <c r="GC54" s="98">
        <f>IF(ISNUMBER(SEARCH("S*",_xlfn.CONCAT(FJ17:GF17))),400,0)+
  IF(ISNUMBER(SEARCH("P*",_xlfn.CONCAT(FJ17:GF17))),380,0)+
  IF(ISNUMBER(SEARCH("A*",_xlfn.CONCAT(FJ17:GF17))),36,0)</f>
        <v>400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1</v>
      </c>
      <c r="FK55" s="27">
        <f>IF(FJ55&lt;&gt;0,AVERAGE(FJ36:GF36),"")</f>
        <v>200</v>
      </c>
      <c r="FL55" s="27">
        <v>800</v>
      </c>
      <c r="FM55" s="93">
        <f>IF(FJ55&lt;&gt;0,FJ55*FK55/FL55,"")</f>
        <v>0.25</v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>
        <f>ROUND(AVERAGE(FM55,FR55)*100,0)</f>
        <v>25</v>
      </c>
      <c r="FU55" s="103" t="e">
        <f>IF(FV55&lt;&gt;"",FT55,"")</f>
        <v>#VALUE!</v>
      </c>
      <c r="FV55" s="27" t="e">
        <f>IF(FT55&gt;FT61,"SAT","")&amp;IF(FT55=FM61,"EQUAL","")</f>
        <v>#VALUE!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200</v>
      </c>
      <c r="GC55" s="98">
        <f>IF(ISNUMBER(SEARCH("S*",_xlfn.CONCAT(FJ17:GF17))),800,0)+
  IF(ISNUMBER(SEARCH("P*",_xlfn.CONCAT(FJ17:GF17))),760,0)+
  IF(ISNUMBER(SEARCH("A*",_xlfn.CONCAT(FJ17:GF17))),36,0)</f>
        <v>800</v>
      </c>
      <c r="GD55" s="107" t="str">
        <f>INDEX(FJ28:GF28,,MATCH(1,FJ$19:GF$19,0))</f>
        <v>1­%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1</v>
      </c>
      <c r="FK56" s="27">
        <f>IF(FJ56&lt;&gt;0,AVERAGE(FJ37:GF37),"")</f>
        <v>400</v>
      </c>
      <c r="FL56" s="27">
        <v>1600</v>
      </c>
      <c r="FM56" s="93">
        <f>IF(FJ56&lt;&gt;0,FJ56*FK56/FL56,"")</f>
        <v>0.25</v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>
        <f>ROUND(AVERAGE(FM56,FR56)*100,0)</f>
        <v>25</v>
      </c>
      <c r="FU56" s="103" t="e">
        <f>IF(FV56&lt;&gt;"",FT56,"")</f>
        <v>#VALUE!</v>
      </c>
      <c r="FV56" s="27" t="e">
        <f>IF(FT56&gt;FT62,"SAT","")&amp;IF(FT56=FM62,"EQUAL","")</f>
        <v>#VALUE!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200</v>
      </c>
      <c r="GC56" s="98">
        <f>IF(ISNUMBER(SEARCH("S*",_xlfn.CONCAT(FJ17:GF17))),800,0)+
  IF(ISNUMBER(SEARCH("P*",_xlfn.CONCAT(FJ17:GF17))),760,0)+
  IF(ISNUMBER(SEARCH("A*",_xlfn.CONCAT(FJ17:GF17))),36,0)</f>
        <v>800</v>
      </c>
      <c r="GD56" s="107" t="str">
        <f>INDEX(FJ29:GF29,,MATCH(1,FJ$19:GF$19,0))</f>
        <v>1­%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400</v>
      </c>
      <c r="GC57" s="98">
        <f>IF(ISNUMBER(SEARCH("S*",_xlfn.CONCAT(FJ17:GF17))),1600,0)+
  IF(ISNUMBER(SEARCH("P*",_xlfn.CONCAT(FJ17:GF17))),1520,0)+
  IF(ISNUMBER(SEARCH("A*",_xlfn.CONCAT(FJ17:GF17))),36,0)</f>
        <v>1600</v>
      </c>
      <c r="GD57" s="107" t="str">
        <f>INDEX(FJ30:GF30,,MATCH(1,FJ$19:GF$19,0))</f>
        <v>1­%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>
        <f>FT52</f>
        <v>25</v>
      </c>
      <c r="GC60" s="27" t="e">
        <f>FT59</f>
        <v>#VALUE!</v>
      </c>
      <c r="GD60" s="27" t="e">
        <f>_xlfn.CONCAT(FV52,FV59)</f>
        <v>#VALUE!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>
        <f>FT53</f>
        <v>25</v>
      </c>
      <c r="GC61" s="27" t="e">
        <f>FT60</f>
        <v>#VALUE!</v>
      </c>
      <c r="GD61" s="27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>
        <f>FT55</f>
        <v>25</v>
      </c>
      <c r="GC63" s="27" t="e">
        <f>FT61</f>
        <v>#VALUE!</v>
      </c>
      <c r="GD63" s="27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>
        <f>FT56</f>
        <v>25</v>
      </c>
      <c r="GC64" s="27" t="e">
        <f>FT63</f>
        <v>#VALUE!</v>
      </c>
      <c r="GD64" s="27" t="e">
        <f>_xlfn.CONCAT(FV57,FV63)</f>
        <v>#VALUE!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e">
        <f>IF(SUM(FJ19:GF19)=1,_xlfn.CONCAT(FJ18:GF18),"TEST COMPARISON")</f>
        <v>#N/A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100</v>
      </c>
      <c r="GC68" s="8" t="str">
        <f>IF(SUM($FJ$19:$GF$19)=1,"/"&amp;GC53,GC60)</f>
        <v>/400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100</v>
      </c>
      <c r="GC69" s="98" t="str">
        <f>IF(SUM($FJ$19:$GF$19)=1,"/"&amp;GC54,GC61)</f>
        <v>/400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R/W</v>
      </c>
      <c r="FY70" s="95">
        <f>IF(OR(
  SUM(FJ19:GF19)&lt;&gt;1,
  AND(SUM(FJ19:GF19))=1,ISNUMBER(SEARCH("A*",_xlfn.CONCAT(FJ17:GF17)))),
  FY62,FY55)</f>
        <v>-6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#DIV/0!</v>
      </c>
      <c r="GB70" s="98">
        <f>IF(SUM($FJ$19:$GF$19)=1,GB55,GB62)</f>
        <v>200</v>
      </c>
      <c r="GC70" s="98" t="str">
        <f>IF(SUM($FJ$19:$GF$19)=1,"/"&amp;GC55,GC62)</f>
        <v>/800</v>
      </c>
      <c r="GD70" s="80" t="str">
        <f>IF(SUM($FJ$19:$GF$19)=1,GD55,GD62)</f>
        <v>1­%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200</v>
      </c>
      <c r="GC71" s="98" t="str">
        <f>IF(SUM($FJ$19:$GF$19)=1,"/"&amp;GC56,GC63)</f>
        <v>/800</v>
      </c>
      <c r="GD71" s="80" t="str">
        <f>IF(SUM($FJ$19:$GF$19)=1,GD56,GD63)</f>
        <v>1­%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400</v>
      </c>
      <c r="GC72" s="98" t="str">
        <f>IF(SUM($FJ$19:$GF$19)=1,"/"&amp;GC57,GC64)</f>
        <v>/1600</v>
      </c>
      <c r="GD72" s="80" t="str">
        <f>IF(SUM($FJ$19:$GF$19)=1,GD57,GD64)</f>
        <v>1­%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10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10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32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10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10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24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6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10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10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20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10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10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20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18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18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5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14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19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7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10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17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8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14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22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10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10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32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10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10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24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10</v>
      </c>
      <c r="AD255" s="29">
        <f>SUM(AB167:AX167)</f>
        <v>10</v>
      </c>
      <c r="AE255" s="29" t="str">
        <f>IF(AD255&lt;&gt;0,AC255&amp;" / "&amp;AD255,"")</f>
        <v>10 / 10</v>
      </c>
      <c r="AF255" s="112">
        <f>IF(AD255&lt;&gt;0,AC255/AD255,"")</f>
        <v>1</v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10</v>
      </c>
      <c r="E256" s="29">
        <f>SUM(C163:Y163)</f>
        <v>10</v>
      </c>
      <c r="F256" s="29" t="str">
        <f t="shared" si="673"/>
        <v>10 / 10</v>
      </c>
      <c r="G256" s="112">
        <f t="shared" si="674"/>
        <v>1</v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10</v>
      </c>
      <c r="AD256" s="29">
        <f>SUM(AB166:AX166)</f>
        <v>10</v>
      </c>
      <c r="AE256" s="29" t="str">
        <f>IF(AD256&lt;&gt;0,AC256&amp;" / "&amp;AD256,"")</f>
        <v>10 / 10</v>
      </c>
      <c r="AF256" s="112">
        <f>IF(AD256&lt;&gt;0,AC256/AD256,"")</f>
        <v>1</v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6</v>
      </c>
      <c r="D257" s="29">
        <f>E257-C257</f>
        <v>4</v>
      </c>
      <c r="E257" s="29">
        <f>SUM(C162:Y162)</f>
        <v>10</v>
      </c>
      <c r="F257" s="29" t="str">
        <f t="shared" si="673"/>
        <v>4 / 10</v>
      </c>
      <c r="G257" s="112">
        <f t="shared" si="674"/>
        <v>0.4</v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24</v>
      </c>
      <c r="AD257" s="29">
        <f>SUM(AB168:AX168)</f>
        <v>24</v>
      </c>
      <c r="AE257" s="29" t="str">
        <f>IF(AD257&lt;&gt;0,AC257&amp;" / "&amp;AD257,"")</f>
        <v>24 / 24</v>
      </c>
      <c r="AF257" s="112">
        <f>IF(AD257&lt;&gt;0,AC257/AD257,"")</f>
        <v>1</v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32</v>
      </c>
      <c r="E258" s="29">
        <f>SUM(C164:Y164)</f>
        <v>32</v>
      </c>
      <c r="F258" s="29" t="str">
        <f t="shared" si="673"/>
        <v>32 / 32</v>
      </c>
      <c r="G258" s="112">
        <f t="shared" si="674"/>
        <v>1</v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10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10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20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10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10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20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18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18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5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14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19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7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10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17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8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14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22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19</v>
      </c>
      <c r="DA457" s="29">
        <f>SUM(CY300:DU300)</f>
        <v>19</v>
      </c>
      <c r="DB457" s="29" t="str">
        <f>IF(DA457&lt;&gt;0,CZ457&amp;" / "&amp;DA457,"")</f>
        <v>19 / 19</v>
      </c>
      <c r="DC457" s="112">
        <f>IF(DA457&lt;&gt;0,CZ457/DA457,"")</f>
        <v>1</v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17</v>
      </c>
      <c r="DA458" s="29">
        <f>SUM(CY301:DU301)</f>
        <v>17</v>
      </c>
      <c r="DB458" s="29" t="str">
        <f>IF(DA458&lt;&gt;0,CZ458&amp;" / "&amp;DA458,"")</f>
        <v>17 / 17</v>
      </c>
      <c r="DC458" s="112">
        <f>IF(DA458&lt;&gt;0,CZ458/DA458,"")</f>
        <v>1</v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22</v>
      </c>
      <c r="DA459" s="29">
        <f>SUM(CY302:DU302)</f>
        <v>22</v>
      </c>
      <c r="DB459" s="29" t="str">
        <f>IF(DA459&lt;&gt;0,CZ459&amp;" / "&amp;DA459,"")</f>
        <v>22 / 22</v>
      </c>
      <c r="DC459" s="112">
        <f>IF(DA459&lt;&gt;0,CZ459/DA459,"")</f>
        <v>1</v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20</v>
      </c>
      <c r="DA471" s="29">
        <f>SUM(CY298:DU298)</f>
        <v>20</v>
      </c>
      <c r="DB471" s="29" t="str">
        <f>IF(DA471&lt;&gt;0,CZ471&amp;" / "&amp;DA471,"")</f>
        <v>20 / 20</v>
      </c>
      <c r="DC471" s="112">
        <f>IF(DA471&lt;&gt;0,CZ471/DA471,"")</f>
        <v>1</v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20</v>
      </c>
      <c r="DA472" s="29">
        <f>SUM(CY297:DU297)</f>
        <v>20</v>
      </c>
      <c r="DB472" s="29" t="str">
        <f>IF(DA472&lt;&gt;0,CZ472&amp;" / "&amp;DA472,"")</f>
        <v>20 / 20</v>
      </c>
      <c r="DC472" s="112">
        <f>IF(DA472&lt;&gt;0,CZ472/DA472,"")</f>
        <v>1</v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18</v>
      </c>
      <c r="DA473" s="29">
        <f>SUM(CY299:DU299)</f>
        <v>18</v>
      </c>
      <c r="DB473" s="29" t="str">
        <f>IF(DA473&lt;&gt;0,CZ473&amp;" / "&amp;DA473,"")</f>
        <v>18 / 18</v>
      </c>
      <c r="DC473" s="112">
        <f>IF(DA473&lt;&gt;0,CZ473/DA473,"")</f>
        <v>1</v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LZ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38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e">
        <f>IF(V6&lt;&gt;"",V6,"Test 1")</f>
        <v>#N/A</v>
      </c>
      <c r="O1" s="166" t="str">
        <f>IF(V15&lt;&gt;"",V15,"Test 2")</f>
        <v>Test 2</v>
      </c>
      <c r="P1" s="166" t="e">
        <f>N1</f>
        <v>#N/A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</row>
    <row r="4" spans="1:338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</row>
    <row r="5" spans="1:338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38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e">
        <f>META!FA3</f>
        <v>#N/A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e">
        <v>#N/A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38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38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/>
      </c>
      <c r="W8" s="218" t="str">
        <f>META!FB5</f>
        <v/>
      </c>
      <c r="X8" s="218" t="str">
        <f>META!FC5</f>
        <v/>
      </c>
      <c r="Y8" s="219" t="str">
        <f>META!FD5</f>
        <v/>
      </c>
      <c r="Z8" s="220" t="str">
        <f>META!FE5</f>
        <v/>
      </c>
      <c r="AA8" s="221" t="str">
        <f>META!FF5</f>
        <v/>
      </c>
      <c r="AB8" s="222" t="str">
        <f>META!FG5</f>
        <v/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38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/>
      </c>
      <c r="W9" s="129" t="str">
        <f>META!FB6</f>
        <v/>
      </c>
      <c r="X9" s="129" t="str">
        <f>META!FC6</f>
        <v/>
      </c>
      <c r="Y9" s="131" t="str">
        <f>META!FD6</f>
        <v/>
      </c>
      <c r="Z9" s="105" t="str">
        <f>META!FE6</f>
        <v/>
      </c>
      <c r="AA9" s="98" t="str">
        <f>META!FF6</f>
        <v/>
      </c>
      <c r="AB9" s="80" t="str">
        <f>META!FG6</f>
        <v/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38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/>
      </c>
      <c r="W10" s="218" t="str">
        <f>META!FB7</f>
        <v/>
      </c>
      <c r="X10" s="218" t="str">
        <f>META!FC7</f>
        <v/>
      </c>
      <c r="Y10" s="224" t="str">
        <f>META!FD7</f>
        <v/>
      </c>
      <c r="Z10" s="220" t="str">
        <f>META!FE7</f>
        <v/>
      </c>
      <c r="AA10" s="221" t="str">
        <f>META!FF7</f>
        <v/>
      </c>
      <c r="AB10" s="222" t="str">
        <f>META!FG7</f>
        <v/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38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/>
      </c>
      <c r="W11" s="132" t="str">
        <f>META!FB8</f>
        <v/>
      </c>
      <c r="X11" s="132" t="str">
        <f>META!FC8</f>
        <v/>
      </c>
      <c r="Y11" s="133" t="str">
        <f>META!FD8</f>
        <v/>
      </c>
      <c r="Z11" s="134" t="str">
        <f>META!FE8</f>
        <v/>
      </c>
      <c r="AA11" s="135" t="str">
        <f>META!FF8</f>
        <v/>
      </c>
      <c r="AB11" s="83" t="str">
        <f>META!FG8</f>
        <v/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38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/>
      </c>
      <c r="W12" s="227" t="str">
        <f>META!FB9</f>
        <v/>
      </c>
      <c r="X12" s="227" t="str">
        <f>META!FC9</f>
        <v/>
      </c>
      <c r="Y12" s="228" t="str">
        <f>META!FD9</f>
        <v/>
      </c>
      <c r="Z12" s="229" t="str">
        <f>META!FE9</f>
        <v/>
      </c>
      <c r="AA12" s="230" t="str">
        <f>META!FF9</f>
        <v/>
      </c>
      <c r="AB12" s="231" t="str">
        <f>META!FG9</f>
        <v/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38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38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38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38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38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38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38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38" s="215" customFormat="1" thickBot="1" x14ac:dyDescent="0.5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>
        <f>IF(META!K$212&lt;&gt;0,META!C253/META!K$212,"")</f>
        <v>0</v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38" thickBot="1" x14ac:dyDescent="0.5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38" s="215" customFormat="1" ht="15" thickTop="1" thickBot="1" x14ac:dyDescent="0.5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38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38" s="215" customFormat="1" thickBot="1" x14ac:dyDescent="0.5">
      <c r="A56" s="208"/>
      <c r="B56" s="209"/>
      <c r="C56" s="210"/>
      <c r="D56" s="210"/>
      <c r="E56" s="285">
        <f t="shared" si="2"/>
        <v>0.4</v>
      </c>
      <c r="F56" s="211" t="s">
        <v>401</v>
      </c>
      <c r="G56" s="212">
        <f>IF(META!E257&lt;&gt;0,META!E257,"")</f>
        <v>10</v>
      </c>
      <c r="H56" s="213" t="str">
        <f>IF(SUM(META!C$203:Y$203)&lt;&gt;0,G56/SUM(META!C$203:Y$203),"")</f>
        <v/>
      </c>
      <c r="I56" s="214" t="str">
        <f>IF(G56&lt;&gt;"",META!C257&amp;" / "&amp;G56,"")</f>
        <v>6 / 10</v>
      </c>
      <c r="J56" s="212" t="str">
        <f>META!F257</f>
        <v>4 / 10</v>
      </c>
      <c r="K56" s="248">
        <f>META!G257</f>
        <v>0.4</v>
      </c>
      <c r="L56" s="213">
        <f>IF(META!K$212&lt;&gt;0,META!C257/META!K$212,"")</f>
        <v>1</v>
      </c>
      <c r="M56" s="322" t="str">
        <f>META!H257</f>
        <v>-</v>
      </c>
      <c r="N56" s="212" t="str">
        <f>IF(META!C162&lt;&gt;0,META!C122&amp;" / "&amp;META!C162,"")</f>
        <v>6 / 10</v>
      </c>
      <c r="O56" s="212" t="str">
        <f>IF(META!D162&lt;&gt;0,META!D122&amp;" / "&amp;META!D162,"")</f>
        <v/>
      </c>
      <c r="P56" s="213">
        <f>IF(META!C162&lt;&gt;0,META!C122/META!C162,"")</f>
        <v>0.6</v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38" thickBot="1" x14ac:dyDescent="0.5">
      <c r="A57" s="200"/>
      <c r="B57" s="151"/>
      <c r="C57" s="170"/>
      <c r="D57" s="170"/>
      <c r="E57" s="314">
        <f t="shared" si="2"/>
        <v>1</v>
      </c>
      <c r="F57" s="286" t="s">
        <v>607</v>
      </c>
      <c r="G57" s="153">
        <f>IF(META!E258&lt;&gt;0,META!E258,"")</f>
        <v>32</v>
      </c>
      <c r="H57" s="154" t="str">
        <f>IF(SUM(META!C$203:Y$203)&lt;&gt;0,G57/SUM(META!C$203:Y$203),"")</f>
        <v/>
      </c>
      <c r="I57" s="155" t="str">
        <f>IF(G57&lt;&gt;"",META!C258&amp;" / "&amp;G57,"")</f>
        <v>0 / 32</v>
      </c>
      <c r="J57" s="153" t="str">
        <f>META!F258</f>
        <v>32 / 32</v>
      </c>
      <c r="K57" s="249">
        <f>META!G258</f>
        <v>1</v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>0 / 10</v>
      </c>
      <c r="O57" s="153" t="str">
        <f>IF(META!D163&lt;&gt;0,META!D123&amp;" / "&amp;META!D163,"")</f>
        <v/>
      </c>
      <c r="P57" s="154">
        <f>IF(META!C163&lt;&gt;0,META!C123/META!C163,"")</f>
        <v>0</v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38" s="215" customFormat="1" thickBot="1" x14ac:dyDescent="0.5">
      <c r="A58" s="208"/>
      <c r="B58" s="209"/>
      <c r="C58" s="210"/>
      <c r="D58" s="210"/>
      <c r="E58" s="285">
        <f t="shared" si="2"/>
        <v>1</v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>10 / 10</v>
      </c>
      <c r="K58" s="248">
        <f>META!G256</f>
        <v>1</v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>0 / 32</v>
      </c>
      <c r="O58" s="212" t="str">
        <f>IF(META!D164&lt;&gt;0,META!D124&amp;" / "&amp;META!D164,"")</f>
        <v/>
      </c>
      <c r="P58" s="213">
        <f>IF(META!C164&lt;&gt;0,META!C124/META!C164,"")</f>
        <v>0</v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38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38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38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38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38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38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</row>
    <row r="65" spans="1:338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</row>
    <row r="66" spans="1:338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38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38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38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38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38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38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38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38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38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38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38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38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38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38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38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38" thickBot="1" x14ac:dyDescent="0.5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38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38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38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38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</row>
    <row r="103" spans="1:338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</row>
    <row r="104" spans="1:338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38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38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38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38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38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38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38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38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>0 / 10</v>
      </c>
      <c r="O139" s="265" t="str">
        <f>IF(META!AC166&lt;&gt;0,META!AC125&amp;" / "&amp;META!AC166,"")</f>
        <v/>
      </c>
      <c r="P139" s="283">
        <f>IF(META!AB166&lt;&gt;0,META!AB125/META!AB166,"")</f>
        <v>0</v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>0 / 10</v>
      </c>
      <c r="O140" s="28" t="str">
        <f>IF(META!AC167&lt;&gt;0,META!AC126&amp;" / "&amp;META!AC167,"")</f>
        <v/>
      </c>
      <c r="P140" s="316">
        <f>IF(META!AB167&lt;&gt;0,META!AB126/META!AB167,"")</f>
        <v>0</v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>0 / 24</v>
      </c>
      <c r="O141" s="265" t="str">
        <f>IF(META!AC168&lt;&gt;0,META!AC127&amp;" / "&amp;META!AC168,"")</f>
        <v/>
      </c>
      <c r="P141" s="283">
        <f>IF(META!AB168&lt;&gt;0,META!AB127/META!AB168,"")</f>
        <v>0</v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>
        <f t="shared" si="10"/>
        <v>1</v>
      </c>
      <c r="F143" s="211" t="s">
        <v>401</v>
      </c>
      <c r="G143" s="273">
        <f>IF(META!AD256&lt;&gt;0,META!AD256,"")</f>
        <v>10</v>
      </c>
      <c r="H143" s="259" t="str">
        <f>IF(SUM(META!AB$208:AX$208)&lt;&gt;0,G143/SUM(META!AB$208:AX$208),"")</f>
        <v/>
      </c>
      <c r="I143" s="214" t="str">
        <f>IF(G143&lt;&gt;"",META!AB256&amp;" / "&amp;G143,"")</f>
        <v>0 / 10</v>
      </c>
      <c r="J143" s="273" t="str">
        <f>META!AE256</f>
        <v>10 / 10</v>
      </c>
      <c r="K143" s="274">
        <f>META!AF256</f>
        <v>1</v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>
        <f t="shared" si="10"/>
        <v>1</v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>24 / 24</v>
      </c>
      <c r="K144" s="163">
        <f>META!AF257</f>
        <v>1</v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38" s="215" customFormat="1" thickBot="1" x14ac:dyDescent="0.5">
      <c r="A145" s="208"/>
      <c r="B145" s="209"/>
      <c r="C145" s="210"/>
      <c r="D145" s="265"/>
      <c r="E145" s="285">
        <f t="shared" si="10"/>
        <v>1</v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>10 / 10</v>
      </c>
      <c r="K145" s="274">
        <f>META!AF255</f>
        <v>1</v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38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38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38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38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38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38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</row>
    <row r="152" spans="1:338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</row>
    <row r="153" spans="1:338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38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38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38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38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38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38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38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>0 / 19</v>
      </c>
      <c r="O224" s="265" t="str">
        <f>IF(META!CZ300&lt;&gt;0,META!CZ224&amp;" / "&amp;META!CZ300,"")</f>
        <v/>
      </c>
      <c r="P224" s="283">
        <f>IF(META!CY300&lt;&gt;0,META!CY224/META!CY300,"")</f>
        <v>0</v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>0 / 17</v>
      </c>
      <c r="O225" s="28" t="str">
        <f>IF(META!CZ301&lt;&gt;0,META!CZ225&amp;" / "&amp;META!CZ301,"")</f>
        <v/>
      </c>
      <c r="P225" s="316">
        <f>IF(META!CY301&lt;&gt;0,META!CY225/META!CY301,"")</f>
        <v>0</v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>0 / 22</v>
      </c>
      <c r="O226" s="265" t="str">
        <f>IF(META!CZ302&lt;&gt;0,META!CZ226&amp;" / "&amp;META!CZ302,"")</f>
        <v/>
      </c>
      <c r="P226" s="283">
        <f>IF(META!CY302&lt;&gt;0,META!CY226/META!CY302,"")</f>
        <v>0</v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>
        <f t="shared" si="17"/>
        <v>1</v>
      </c>
      <c r="F228" s="272" t="s">
        <v>456</v>
      </c>
      <c r="G228" s="212">
        <f>IF(META!DA457&lt;&gt;0,META!DA457,"")</f>
        <v>19</v>
      </c>
      <c r="H228" s="259" t="str">
        <f>IF(SUM(META!CY$374:DU$374)&lt;&gt;0,G228/SUM(META!CY$374:DU$374),"")</f>
        <v/>
      </c>
      <c r="I228" s="214" t="str">
        <f>IF(G228&lt;&gt;"",META!CY457&amp;" / "&amp;G228,"")</f>
        <v>0 / 19</v>
      </c>
      <c r="J228" s="212" t="str">
        <f>META!DB457</f>
        <v>19 / 19</v>
      </c>
      <c r="K228" s="213">
        <f>META!DC457</f>
        <v>1</v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>
        <f t="shared" si="17"/>
        <v>1</v>
      </c>
      <c r="F229" s="295" t="s">
        <v>457</v>
      </c>
      <c r="G229" s="153">
        <f>IF(META!DA458&lt;&gt;0,META!DA458,"")</f>
        <v>17</v>
      </c>
      <c r="H229" s="159" t="str">
        <f>IF(SUM(META!CY$374:DU$374)&lt;&gt;0,G229/SUM(META!CY$374:DU$374),"")</f>
        <v/>
      </c>
      <c r="I229" s="155" t="str">
        <f>IF(G229&lt;&gt;"",META!CY458&amp;" / "&amp;G229,"")</f>
        <v>0 / 17</v>
      </c>
      <c r="J229" s="153" t="str">
        <f>META!DB458</f>
        <v>17 / 17</v>
      </c>
      <c r="K229" s="154">
        <f>META!DC458</f>
        <v>1</v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>
        <f t="shared" si="17"/>
        <v>1</v>
      </c>
      <c r="F230" s="272" t="s">
        <v>458</v>
      </c>
      <c r="G230" s="212">
        <f>IF(META!DA459&lt;&gt;0,META!DA459,"")</f>
        <v>22</v>
      </c>
      <c r="H230" s="259" t="str">
        <f>IF(SUM(META!CY$374:DU$374)&lt;&gt;0,G230/SUM(META!CY$374:DU$374),"")</f>
        <v/>
      </c>
      <c r="I230" s="214" t="str">
        <f>IF(G230&lt;&gt;"",META!CY459&amp;" / "&amp;G230,"")</f>
        <v>0 / 22</v>
      </c>
      <c r="J230" s="212" t="str">
        <f>META!DB459</f>
        <v>22 / 22</v>
      </c>
      <c r="K230" s="213">
        <f>META!DC459</f>
        <v>1</v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38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38" s="215" customFormat="1" thickBot="1" x14ac:dyDescent="0.5">
      <c r="A242" s="208"/>
      <c r="B242" s="209"/>
      <c r="C242" s="210"/>
      <c r="D242" s="265"/>
      <c r="E242" s="285">
        <f t="shared" si="17"/>
        <v>1</v>
      </c>
      <c r="F242" s="211" t="s">
        <v>401</v>
      </c>
      <c r="G242" s="212">
        <f>IF(META!DA472&lt;&gt;0,META!DA472,"")</f>
        <v>20</v>
      </c>
      <c r="H242" s="259" t="str">
        <f>IF(SUM(META!CY$374:DU$374)&lt;&gt;0,G242/SUM(META!CY$374:DU$374),"")</f>
        <v/>
      </c>
      <c r="I242" s="214" t="str">
        <f>IF(G242&lt;&gt;"",META!CY472&amp;" / "&amp;G242,"")</f>
        <v>0 / 20</v>
      </c>
      <c r="J242" s="212" t="str">
        <f>META!DB472</f>
        <v>20 / 20</v>
      </c>
      <c r="K242" s="213">
        <f>META!DC472</f>
        <v>1</v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>0 / 20</v>
      </c>
      <c r="O242" s="265" t="str">
        <f>IF(META!CZ297&lt;&gt;0,META!CZ221&amp;" / "&amp;META!CZ297,"")</f>
        <v/>
      </c>
      <c r="P242" s="283">
        <f>IF(META!CY297&lt;&gt;0,META!CY221/META!CY297,"")</f>
        <v>0</v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38" thickBot="1" x14ac:dyDescent="0.5">
      <c r="A243" s="200"/>
      <c r="B243" s="151"/>
      <c r="C243" s="170"/>
      <c r="D243" s="165"/>
      <c r="E243" s="314">
        <f t="shared" si="17"/>
        <v>1</v>
      </c>
      <c r="F243" s="286" t="s">
        <v>607</v>
      </c>
      <c r="G243" s="153">
        <f>IF(META!DA473&lt;&gt;0,META!DA473,"")</f>
        <v>18</v>
      </c>
      <c r="H243" s="159" t="str">
        <f>IF(SUM(META!CY$374:DU$374)&lt;&gt;0,G243/SUM(META!CY$374:DU$374),"")</f>
        <v/>
      </c>
      <c r="I243" s="155" t="str">
        <f>IF(G243&lt;&gt;"",META!CY473&amp;" / "&amp;G243,"")</f>
        <v>0 / 18</v>
      </c>
      <c r="J243" s="153" t="str">
        <f>META!DB473</f>
        <v>18 / 18</v>
      </c>
      <c r="K243" s="154">
        <f>META!DC473</f>
        <v>1</v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>0 / 18</v>
      </c>
      <c r="O243" s="28" t="str">
        <f>IF(META!CZ299&lt;&gt;0,META!CZ223&amp;" / "&amp;META!CZ299,"")</f>
        <v/>
      </c>
      <c r="P243" s="316">
        <f>IF(META!CY299&lt;&gt;0,META!CY223/META!CY299,"")</f>
        <v>0</v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38" s="215" customFormat="1" thickBot="1" x14ac:dyDescent="0.5">
      <c r="A244" s="208"/>
      <c r="B244" s="209"/>
      <c r="C244" s="210"/>
      <c r="D244" s="265"/>
      <c r="E244" s="285">
        <f t="shared" si="17"/>
        <v>1</v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>20 / 20</v>
      </c>
      <c r="K244" s="213">
        <f>META!DC471</f>
        <v>1</v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>0 / 20</v>
      </c>
      <c r="O244" s="265" t="str">
        <f>IF(META!CZ298&lt;&gt;0,META!CZ222&amp;" / "&amp;META!CZ298,"")</f>
        <v/>
      </c>
      <c r="P244" s="283">
        <f>IF(META!CY298&lt;&gt;0,META!CY222/META!CY298,"")</f>
        <v>0</v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38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38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38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38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38" thickBot="1" x14ac:dyDescent="0.5">
      <c r="E249" s="314"/>
    </row>
    <row r="250" spans="1:338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</row>
    <row r="251" spans="1:338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</row>
    <row r="252" spans="1:338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38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38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38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38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0.92105263157894735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76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0.92105263157894735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2019-06-14T12:47:47Z</dcterms:modified>
</cp:coreProperties>
</file>