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6262019\"/>
    </mc:Choice>
  </mc:AlternateContent>
  <xr:revisionPtr revIDLastSave="5" documentId="10_ncr:100000_{E907BFCD-B5A3-4CD7-9401-58053249341C}" xr6:coauthVersionLast="43" xr6:coauthVersionMax="43" xr10:uidLastSave="{78C5F6E3-70F9-4197-A353-2A4539EF7C17}"/>
  <bookViews>
    <workbookView xWindow="0" yWindow="5708" windowWidth="11985" windowHeight="8519" firstSheet="2" activeTab="2" xr2:uid="{96AE59DF-BC05-4141-8101-33635A1401C1}"/>
  </bookViews>
  <sheets>
    <sheet name="Sample Data" sheetId="23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7" i="16" l="1"/>
  <c r="EY21" i="8" s="1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BL283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CJ194" i="8" s="1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CP188" i="8" s="1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J256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 s="1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L246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CE6" i="8" s="1"/>
  <c r="BP496" i="5"/>
  <c r="CF6" i="8" s="1"/>
  <c r="BP577" i="5"/>
  <c r="BP658" i="5"/>
  <c r="CH6" i="8" s="1"/>
  <c r="BP739" i="5"/>
  <c r="BQ739" i="5" s="1"/>
  <c r="CI7" i="8" s="1"/>
  <c r="BP820" i="5"/>
  <c r="CJ6" i="8" s="1"/>
  <c r="BP901" i="5"/>
  <c r="CK6" i="8" s="1"/>
  <c r="CK375" i="8" s="1"/>
  <c r="BP982" i="5"/>
  <c r="CL6" i="8" s="1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CT6" i="8" s="1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 s="1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H5" i="8"/>
  <c r="I5" i="8"/>
  <c r="J5" i="8"/>
  <c r="J203" i="8" s="1"/>
  <c r="K5" i="8"/>
  <c r="L5" i="8"/>
  <c r="M5" i="8"/>
  <c r="N5" i="8"/>
  <c r="N203" i="8" s="1"/>
  <c r="O5" i="8"/>
  <c r="P5" i="8"/>
  <c r="Q5" i="8"/>
  <c r="R5" i="8"/>
  <c r="R203" i="8" s="1"/>
  <c r="S5" i="8"/>
  <c r="T5" i="8"/>
  <c r="U5" i="8"/>
  <c r="V5" i="8"/>
  <c r="V20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X65" i="8"/>
  <c r="Y65" i="8"/>
  <c r="C25" i="8"/>
  <c r="D25" i="8"/>
  <c r="E25" i="8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X63" i="8"/>
  <c r="Y63" i="8"/>
  <c r="C23" i="8"/>
  <c r="D23" i="8"/>
  <c r="E23" i="8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X61" i="8"/>
  <c r="Y61" i="8"/>
  <c r="C21" i="8"/>
  <c r="D21" i="8"/>
  <c r="E21" i="8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DT82" i="8" s="1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DR84" i="8" s="1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DP85" i="8" s="1"/>
  <c r="BR84" i="8"/>
  <c r="BR83" i="8"/>
  <c r="DP83" i="8" s="1"/>
  <c r="BR82" i="8"/>
  <c r="BR81" i="8"/>
  <c r="A1383" i="5"/>
  <c r="BT1392" i="5" s="1"/>
  <c r="CQ79" i="8" s="1"/>
  <c r="BR77" i="8"/>
  <c r="BR71" i="8"/>
  <c r="BQ86" i="8"/>
  <c r="DO86" i="8" s="1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P77" i="8"/>
  <c r="BP71" i="8"/>
  <c r="BO86" i="8"/>
  <c r="BO85" i="8"/>
  <c r="BO84" i="8"/>
  <c r="BO83" i="8"/>
  <c r="BO82" i="8"/>
  <c r="BO81" i="8"/>
  <c r="DM81" i="8" s="1"/>
  <c r="A1140" i="5"/>
  <c r="BO77" i="8"/>
  <c r="BO71" i="8"/>
  <c r="BN86" i="8"/>
  <c r="BN85" i="8"/>
  <c r="BN84" i="8"/>
  <c r="BN83" i="8"/>
  <c r="BN82" i="8"/>
  <c r="DL82" i="8" s="1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236" i="8" s="1"/>
  <c r="BL83" i="8"/>
  <c r="BL82" i="8"/>
  <c r="BL81" i="8"/>
  <c r="A897" i="5"/>
  <c r="BT965" i="5" s="1"/>
  <c r="BL79" i="8" s="1"/>
  <c r="BL231" i="8" s="1"/>
  <c r="BL77" i="8"/>
  <c r="BL71" i="8"/>
  <c r="BJ86" i="8"/>
  <c r="BJ85" i="8"/>
  <c r="DH85" i="8" s="1"/>
  <c r="BJ84" i="8"/>
  <c r="BJ83" i="8"/>
  <c r="BJ82" i="8"/>
  <c r="DH82" i="8" s="1"/>
  <c r="BJ81" i="8"/>
  <c r="A735" i="5"/>
  <c r="BJ77" i="8"/>
  <c r="BJ71" i="8"/>
  <c r="BI86" i="8"/>
  <c r="DG86" i="8" s="1"/>
  <c r="BI85" i="8"/>
  <c r="BI84" i="8"/>
  <c r="BI83" i="8"/>
  <c r="BI82" i="8"/>
  <c r="BI81" i="8"/>
  <c r="DG81" i="8" s="1"/>
  <c r="A654" i="5"/>
  <c r="BQ722" i="5" s="1"/>
  <c r="BI76" i="8" s="1"/>
  <c r="BI77" i="8"/>
  <c r="BI71" i="8"/>
  <c r="BI223" i="8" s="1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BE77" i="8"/>
  <c r="BE75" i="8"/>
  <c r="BE71" i="8"/>
  <c r="BD86" i="8"/>
  <c r="BK86" i="8"/>
  <c r="DI86" i="8" s="1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X35" i="8"/>
  <c r="Y35" i="8"/>
  <c r="C36" i="8"/>
  <c r="D36" i="8"/>
  <c r="E36" i="8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CD164" i="8" s="1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CP164" i="8" s="1"/>
  <c r="BR12" i="8"/>
  <c r="CQ12" i="8"/>
  <c r="BS12" i="8"/>
  <c r="CR12" i="8"/>
  <c r="BT12" i="8"/>
  <c r="CS12" i="8"/>
  <c r="BU12" i="8"/>
  <c r="CT12" i="8"/>
  <c r="CT164" i="8" s="1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CV189" i="8" s="1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CD84" i="8"/>
  <c r="DC84" i="8" s="1"/>
  <c r="CE84" i="8"/>
  <c r="DD84" i="8" s="1"/>
  <c r="CF84" i="8"/>
  <c r="CG84" i="8"/>
  <c r="DF84" i="8" s="1"/>
  <c r="CH84" i="8"/>
  <c r="DG84" i="8" s="1"/>
  <c r="CI84" i="8"/>
  <c r="CJ84" i="8"/>
  <c r="DI84" i="8" s="1"/>
  <c r="CK84" i="8"/>
  <c r="CL84" i="8"/>
  <c r="DK84" i="8" s="1"/>
  <c r="CM84" i="8"/>
  <c r="DL84" i="8" s="1"/>
  <c r="CN84" i="8"/>
  <c r="DM84" i="8" s="1"/>
  <c r="CO84" i="8"/>
  <c r="DN84" i="8" s="1"/>
  <c r="CP84" i="8"/>
  <c r="CQ84" i="8"/>
  <c r="CR84" i="8"/>
  <c r="CS84" i="8"/>
  <c r="CT84" i="8"/>
  <c r="CU84" i="8"/>
  <c r="DT84" i="8" s="1"/>
  <c r="CV84" i="8"/>
  <c r="DU84" i="8" s="1"/>
  <c r="BA85" i="8"/>
  <c r="CC85" i="8"/>
  <c r="CD85" i="8"/>
  <c r="CE85" i="8"/>
  <c r="CF85" i="8"/>
  <c r="CG85" i="8"/>
  <c r="DF85" i="8" s="1"/>
  <c r="CH85" i="8"/>
  <c r="DG85" i="8" s="1"/>
  <c r="CI85" i="8"/>
  <c r="CJ85" i="8"/>
  <c r="CK85" i="8"/>
  <c r="DJ85" i="8" s="1"/>
  <c r="CL85" i="8"/>
  <c r="DK85" i="8" s="1"/>
  <c r="CM85" i="8"/>
  <c r="DL85" i="8" s="1"/>
  <c r="CN85" i="8"/>
  <c r="CO85" i="8"/>
  <c r="DN85" i="8" s="1"/>
  <c r="CP85" i="8"/>
  <c r="DO85" i="8" s="1"/>
  <c r="CQ85" i="8"/>
  <c r="CR85" i="8"/>
  <c r="CS85" i="8"/>
  <c r="DR85" i="8" s="1"/>
  <c r="CT85" i="8"/>
  <c r="DS85" i="8" s="1"/>
  <c r="CU85" i="8"/>
  <c r="CV85" i="8"/>
  <c r="DU85" i="8" s="1"/>
  <c r="BA86" i="8"/>
  <c r="CC86" i="8"/>
  <c r="CD86" i="8"/>
  <c r="CE86" i="8"/>
  <c r="CF86" i="8"/>
  <c r="CG86" i="8"/>
  <c r="CH86" i="8"/>
  <c r="CI86" i="8"/>
  <c r="DH86" i="8" s="1"/>
  <c r="CJ86" i="8"/>
  <c r="CK86" i="8"/>
  <c r="DJ86" i="8" s="1"/>
  <c r="CL86" i="8"/>
  <c r="DK86" i="8" s="1"/>
  <c r="CM86" i="8"/>
  <c r="DL86" i="8" s="1"/>
  <c r="CN86" i="8"/>
  <c r="CO86" i="8"/>
  <c r="DN86" i="8" s="1"/>
  <c r="CP86" i="8"/>
  <c r="CQ86" i="8"/>
  <c r="CR86" i="8"/>
  <c r="DQ86" i="8"/>
  <c r="CS86" i="8"/>
  <c r="CT86" i="8"/>
  <c r="CU86" i="8"/>
  <c r="CV86" i="8"/>
  <c r="DU86" i="8" s="1"/>
  <c r="BA81" i="8"/>
  <c r="CC81" i="8"/>
  <c r="CD81" i="8"/>
  <c r="DC81" i="8"/>
  <c r="CE81" i="8"/>
  <c r="CF81" i="8"/>
  <c r="DE81" i="8"/>
  <c r="CG81" i="8"/>
  <c r="DF81" i="8" s="1"/>
  <c r="CH81" i="8"/>
  <c r="CI81" i="8"/>
  <c r="CJ81" i="8"/>
  <c r="DI81" i="8" s="1"/>
  <c r="CK81" i="8"/>
  <c r="CL81" i="8"/>
  <c r="CM81" i="8"/>
  <c r="CN81" i="8"/>
  <c r="CO81" i="8"/>
  <c r="DN81" i="8" s="1"/>
  <c r="CP81" i="8"/>
  <c r="DO81" i="8" s="1"/>
  <c r="CQ81" i="8"/>
  <c r="CR81" i="8"/>
  <c r="DQ81" i="8" s="1"/>
  <c r="CS81" i="8"/>
  <c r="CT81" i="8"/>
  <c r="CU81" i="8"/>
  <c r="CV81" i="8"/>
  <c r="DU81" i="8" s="1"/>
  <c r="BA83" i="8"/>
  <c r="CC83" i="8"/>
  <c r="DB83" i="8" s="1"/>
  <c r="CD83" i="8"/>
  <c r="DC83" i="8" s="1"/>
  <c r="CE83" i="8"/>
  <c r="DD83" i="8" s="1"/>
  <c r="CF83" i="8"/>
  <c r="CG83" i="8"/>
  <c r="DF83" i="8"/>
  <c r="CH83" i="8"/>
  <c r="CI83" i="8"/>
  <c r="CJ83" i="8"/>
  <c r="CJ235" i="8" s="1"/>
  <c r="CK83" i="8"/>
  <c r="CL83" i="8"/>
  <c r="CM83" i="8"/>
  <c r="CN83" i="8"/>
  <c r="DM83" i="8" s="1"/>
  <c r="CO83" i="8"/>
  <c r="DN83" i="8" s="1"/>
  <c r="CP83" i="8"/>
  <c r="CQ83" i="8"/>
  <c r="CR83" i="8"/>
  <c r="DQ83" i="8" s="1"/>
  <c r="CS83" i="8"/>
  <c r="CT83" i="8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CJ82" i="8"/>
  <c r="DI82" i="8" s="1"/>
  <c r="CK82" i="8"/>
  <c r="CL82" i="8"/>
  <c r="CM82" i="8"/>
  <c r="CN82" i="8"/>
  <c r="DM82" i="8" s="1"/>
  <c r="CO82" i="8"/>
  <c r="CP82" i="8"/>
  <c r="CQ82" i="8"/>
  <c r="DP82" i="8" s="1"/>
  <c r="CR82" i="8"/>
  <c r="CS82" i="8"/>
  <c r="DR82" i="8" s="1"/>
  <c r="CT82" i="8"/>
  <c r="CU82" i="8"/>
  <c r="CV82" i="8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W378" i="8" s="1"/>
  <c r="BR1852" i="5"/>
  <c r="BW8" i="8" s="1"/>
  <c r="BW377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DR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Q378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DU370" i="8" s="1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DG364" i="8" s="1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DI363" i="8" s="1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DP362" i="8" s="1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DD361" i="8" s="1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DO356" i="8" s="1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DQ354" i="8" s="1"/>
  <c r="CQ354" i="8"/>
  <c r="CP354" i="8"/>
  <c r="CO354" i="8"/>
  <c r="DN354" i="8" s="1"/>
  <c r="CN354" i="8"/>
  <c r="CM354" i="8"/>
  <c r="CL354" i="8"/>
  <c r="CK354" i="8"/>
  <c r="CJ354" i="8"/>
  <c r="CI354" i="8"/>
  <c r="CH354" i="8"/>
  <c r="CG354" i="8"/>
  <c r="DF354" i="8" s="1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DF351" i="8" s="1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DU349" i="8" s="1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DM343" i="8" s="1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DU342" i="8" s="1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DD341" i="8" s="1"/>
  <c r="CD341" i="8"/>
  <c r="CC341" i="8"/>
  <c r="CB341" i="8"/>
  <c r="CA341" i="8"/>
  <c r="BZ341" i="8"/>
  <c r="CV340" i="8"/>
  <c r="BW340" i="8"/>
  <c r="CU340" i="8"/>
  <c r="DT340" i="8" s="1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DR335" i="8" s="1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DM333" i="8" s="1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DL332" i="8" s="1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DR330" i="8" s="1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DR326" i="8" s="1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BV372" i="8"/>
  <c r="BU372" i="8"/>
  <c r="BT372" i="8"/>
  <c r="DR372" i="8" s="1"/>
  <c r="BS372" i="8"/>
  <c r="DQ372" i="8" s="1"/>
  <c r="BR372" i="8"/>
  <c r="BQ372" i="8"/>
  <c r="BP372" i="8"/>
  <c r="BO372" i="8"/>
  <c r="BN372" i="8"/>
  <c r="BM372" i="8"/>
  <c r="BL372" i="8"/>
  <c r="DJ372" i="8" s="1"/>
  <c r="BK372" i="8"/>
  <c r="BJ372" i="8"/>
  <c r="BI372" i="8"/>
  <c r="BH372" i="8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DQ366" i="8" s="1"/>
  <c r="BR366" i="8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BQ365" i="8"/>
  <c r="DO365" i="8" s="1"/>
  <c r="BP365" i="8"/>
  <c r="DN365" i="8" s="1"/>
  <c r="BO365" i="8"/>
  <c r="BN365" i="8"/>
  <c r="DL365" i="8" s="1"/>
  <c r="BM365" i="8"/>
  <c r="BL365" i="8"/>
  <c r="BK365" i="8"/>
  <c r="BJ365" i="8"/>
  <c r="BI365" i="8"/>
  <c r="DG365" i="8" s="1"/>
  <c r="BH365" i="8"/>
  <c r="BG365" i="8"/>
  <c r="BF365" i="8"/>
  <c r="BE365" i="8"/>
  <c r="BD365" i="8"/>
  <c r="BC365" i="8"/>
  <c r="BB365" i="8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BK364" i="8"/>
  <c r="BJ364" i="8"/>
  <c r="BI364" i="8"/>
  <c r="BH364" i="8"/>
  <c r="DF364" i="8" s="1"/>
  <c r="BG364" i="8"/>
  <c r="BF364" i="8"/>
  <c r="BE364" i="8"/>
  <c r="DC364" i="8" s="1"/>
  <c r="BD364" i="8"/>
  <c r="BC364" i="8"/>
  <c r="BB364" i="8"/>
  <c r="BA364" i="8"/>
  <c r="BW363" i="8"/>
  <c r="BV363" i="8"/>
  <c r="DT363" i="8" s="1"/>
  <c r="BU363" i="8"/>
  <c r="BT363" i="8"/>
  <c r="DR363" i="8" s="1"/>
  <c r="BS363" i="8"/>
  <c r="BR363" i="8"/>
  <c r="BQ363" i="8"/>
  <c r="BP363" i="8"/>
  <c r="DN363" i="8" s="1"/>
  <c r="BO363" i="8"/>
  <c r="BN363" i="8"/>
  <c r="BM363" i="8"/>
  <c r="DK363" i="8" s="1"/>
  <c r="BL363" i="8"/>
  <c r="BK363" i="8"/>
  <c r="BJ363" i="8"/>
  <c r="BI363" i="8"/>
  <c r="BH363" i="8"/>
  <c r="BG363" i="8"/>
  <c r="DE363" i="8" s="1"/>
  <c r="BF363" i="8"/>
  <c r="BE363" i="8"/>
  <c r="BD363" i="8"/>
  <c r="BC363" i="8"/>
  <c r="BB363" i="8"/>
  <c r="BA363" i="8"/>
  <c r="BW362" i="8"/>
  <c r="BV362" i="8"/>
  <c r="BU362" i="8"/>
  <c r="BT362" i="8"/>
  <c r="BS362" i="8"/>
  <c r="BR362" i="8"/>
  <c r="BQ362" i="8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DP361" i="8" s="1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DQ360" i="8" s="1"/>
  <c r="BR360" i="8"/>
  <c r="BQ360" i="8"/>
  <c r="BP360" i="8"/>
  <c r="BO360" i="8"/>
  <c r="BN360" i="8"/>
  <c r="DL360" i="8" s="1"/>
  <c r="BM360" i="8"/>
  <c r="BL360" i="8"/>
  <c r="DJ360" i="8" s="1"/>
  <c r="BK360" i="8"/>
  <c r="BJ360" i="8"/>
  <c r="BI360" i="8"/>
  <c r="BH360" i="8"/>
  <c r="BG360" i="8"/>
  <c r="BF360" i="8"/>
  <c r="DD360" i="8" s="1"/>
  <c r="BE360" i="8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DF356" i="8" s="1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DU351" i="8" s="1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BB351" i="8"/>
  <c r="BA351" i="8"/>
  <c r="BW350" i="8"/>
  <c r="BV350" i="8"/>
  <c r="DT350" i="8" s="1"/>
  <c r="BU350" i="8"/>
  <c r="BT350" i="8"/>
  <c r="BS350" i="8"/>
  <c r="BR350" i="8"/>
  <c r="BQ350" i="8"/>
  <c r="BP350" i="8"/>
  <c r="DN350" i="8" s="1"/>
  <c r="BO350" i="8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DE347" i="8" s="1"/>
  <c r="BF347" i="8"/>
  <c r="BE347" i="8"/>
  <c r="BD347" i="8"/>
  <c r="BC347" i="8"/>
  <c r="DA347" i="8" s="1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DJ346" i="8" s="1"/>
  <c r="BK346" i="8"/>
  <c r="BJ346" i="8"/>
  <c r="BI346" i="8"/>
  <c r="BH346" i="8"/>
  <c r="BG346" i="8"/>
  <c r="BF346" i="8"/>
  <c r="BE346" i="8"/>
  <c r="BC346" i="8"/>
  <c r="BB346" i="8"/>
  <c r="BA346" i="8"/>
  <c r="BW345" i="8"/>
  <c r="BV345" i="8"/>
  <c r="BU345" i="8"/>
  <c r="DS345" i="8" s="1"/>
  <c r="BT345" i="8"/>
  <c r="BS345" i="8"/>
  <c r="BR345" i="8"/>
  <c r="DP345" i="8" s="1"/>
  <c r="BQ345" i="8"/>
  <c r="BP345" i="8"/>
  <c r="BO345" i="8"/>
  <c r="BN345" i="8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BW344" i="8"/>
  <c r="BV344" i="8"/>
  <c r="BU344" i="8"/>
  <c r="BT344" i="8"/>
  <c r="BS344" i="8"/>
  <c r="BR344" i="8"/>
  <c r="DP344" i="8" s="1"/>
  <c r="BQ344" i="8"/>
  <c r="BP344" i="8"/>
  <c r="BO344" i="8"/>
  <c r="BN344" i="8"/>
  <c r="BM344" i="8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DN343" i="8" s="1"/>
  <c r="BO343" i="8"/>
  <c r="BN343" i="8"/>
  <c r="BM343" i="8"/>
  <c r="BL343" i="8"/>
  <c r="BK343" i="8"/>
  <c r="DI343" i="8" s="1"/>
  <c r="BJ343" i="8"/>
  <c r="BI343" i="8"/>
  <c r="BH343" i="8"/>
  <c r="DF343" i="8" s="1"/>
  <c r="BG343" i="8"/>
  <c r="BF343" i="8"/>
  <c r="BE343" i="8"/>
  <c r="DC343" i="8" s="1"/>
  <c r="BD343" i="8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DP341" i="8" s="1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BG336" i="8"/>
  <c r="BF336" i="8"/>
  <c r="BE336" i="8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DM335" i="8" s="1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DL330" i="8" s="1"/>
  <c r="BL330" i="8"/>
  <c r="BK330" i="8"/>
  <c r="BJ330" i="8"/>
  <c r="BI330" i="8"/>
  <c r="BH330" i="8"/>
  <c r="BG330" i="8"/>
  <c r="DE330" i="8" s="1"/>
  <c r="BF330" i="8"/>
  <c r="BE330" i="8"/>
  <c r="BD330" i="8"/>
  <c r="DB330" i="8" s="1"/>
  <c r="BC330" i="8"/>
  <c r="BA330" i="8"/>
  <c r="BW329" i="8"/>
  <c r="DU329" i="8" s="1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BC328" i="8"/>
  <c r="BB328" i="8"/>
  <c r="BA328" i="8"/>
  <c r="BW327" i="8"/>
  <c r="DU327" i="8" s="1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DE327" i="8" s="1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BM326" i="8"/>
  <c r="BL326" i="8"/>
  <c r="DJ326" i="8" s="1"/>
  <c r="BK326" i="8"/>
  <c r="BJ326" i="8"/>
  <c r="BI326" i="8"/>
  <c r="BH326" i="8"/>
  <c r="BG326" i="8"/>
  <c r="DE326" i="8" s="1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DE323" i="8" s="1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DL322" i="8" s="1"/>
  <c r="BM322" i="8"/>
  <c r="BL322" i="8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BD321" i="8"/>
  <c r="BC321" i="8"/>
  <c r="BA321" i="8"/>
  <c r="BW320" i="8"/>
  <c r="BV320" i="8"/>
  <c r="BU320" i="8"/>
  <c r="BT320" i="8"/>
  <c r="BS320" i="8"/>
  <c r="DQ320" i="8" s="1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P6" i="8"/>
  <c r="CM6" i="8"/>
  <c r="CI6" i="8"/>
  <c r="BI6" i="8"/>
  <c r="BH9" i="8"/>
  <c r="BF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S694" i="3"/>
  <c r="AR694" i="3"/>
  <c r="AP694" i="3"/>
  <c r="AO694" i="3"/>
  <c r="AS618" i="3"/>
  <c r="AR618" i="3"/>
  <c r="AP618" i="3"/>
  <c r="AO618" i="3"/>
  <c r="AS542" i="3"/>
  <c r="AR542" i="3"/>
  <c r="AP542" i="3"/>
  <c r="AO542" i="3"/>
  <c r="AS466" i="3"/>
  <c r="AR466" i="3"/>
  <c r="AP466" i="3"/>
  <c r="AO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CX162" i="8" s="1"/>
  <c r="BY86" i="8"/>
  <c r="BY238" i="8" s="1"/>
  <c r="AA86" i="8"/>
  <c r="CX85" i="8"/>
  <c r="CX161" i="8" s="1"/>
  <c r="BY85" i="8"/>
  <c r="BY237" i="8" s="1"/>
  <c r="AA85" i="8"/>
  <c r="CX84" i="8"/>
  <c r="CX312" i="8" s="1"/>
  <c r="BY84" i="8"/>
  <c r="BY312" i="8" s="1"/>
  <c r="AA84" i="8"/>
  <c r="FA84" i="8"/>
  <c r="V93" i="22" s="1"/>
  <c r="CX83" i="8"/>
  <c r="BY83" i="8"/>
  <c r="BY235" i="8" s="1"/>
  <c r="AA83" i="8"/>
  <c r="CX82" i="8"/>
  <c r="CX310" i="8" s="1"/>
  <c r="BY82" i="8"/>
  <c r="BY310" i="8" s="1"/>
  <c r="AA82" i="8"/>
  <c r="CX81" i="8"/>
  <c r="CX309" i="8" s="1"/>
  <c r="BY81" i="8"/>
  <c r="AA81" i="8"/>
  <c r="B81" i="8"/>
  <c r="CX80" i="8"/>
  <c r="CX232" i="8" s="1"/>
  <c r="BY80" i="8"/>
  <c r="BY232" i="8" s="1"/>
  <c r="AA80" i="8"/>
  <c r="B80" i="8"/>
  <c r="CX79" i="8"/>
  <c r="CX155" i="8" s="1"/>
  <c r="BY79" i="8"/>
  <c r="AA79" i="8"/>
  <c r="B79" i="8"/>
  <c r="CX78" i="8"/>
  <c r="CX306" i="8" s="1"/>
  <c r="BY78" i="8"/>
  <c r="BY154" i="8" s="1"/>
  <c r="AA78" i="8"/>
  <c r="B78" i="8"/>
  <c r="CX77" i="8"/>
  <c r="CX305" i="8" s="1"/>
  <c r="BY77" i="8"/>
  <c r="BY305" i="8" s="1"/>
  <c r="BA77" i="8"/>
  <c r="AA77" i="8"/>
  <c r="B77" i="8"/>
  <c r="CX76" i="8"/>
  <c r="CX152" i="8" s="1"/>
  <c r="BY76" i="8"/>
  <c r="BY304" i="8" s="1"/>
  <c r="AA76" i="8"/>
  <c r="B76" i="8"/>
  <c r="CX75" i="8"/>
  <c r="BY75" i="8"/>
  <c r="AA75" i="8"/>
  <c r="B75" i="8"/>
  <c r="FA75" i="8"/>
  <c r="V84" i="22" s="1"/>
  <c r="CX74" i="8"/>
  <c r="CX226" i="8" s="1"/>
  <c r="BY74" i="8"/>
  <c r="AA74" i="8"/>
  <c r="B74" i="8"/>
  <c r="CX73" i="8"/>
  <c r="BY73" i="8"/>
  <c r="AA73" i="8"/>
  <c r="B73" i="8"/>
  <c r="FX72" i="8"/>
  <c r="CX72" i="8"/>
  <c r="BY72" i="8"/>
  <c r="BY148" i="8" s="1"/>
  <c r="AA72" i="8"/>
  <c r="B72" i="8"/>
  <c r="FX71" i="8"/>
  <c r="CX71" i="8"/>
  <c r="CX299" i="8" s="1"/>
  <c r="BY71" i="8"/>
  <c r="BY147" i="8" s="1"/>
  <c r="AA71" i="8"/>
  <c r="B71" i="8"/>
  <c r="CX70" i="8"/>
  <c r="BY70" i="8"/>
  <c r="AA70" i="8"/>
  <c r="B70" i="8"/>
  <c r="FX69" i="8"/>
  <c r="CX69" i="8"/>
  <c r="CX297" i="8" s="1"/>
  <c r="BY69" i="8"/>
  <c r="BY145" i="8" s="1"/>
  <c r="AA69" i="8"/>
  <c r="B69" i="8"/>
  <c r="FX68" i="8"/>
  <c r="CX68" i="8"/>
  <c r="BY68" i="8"/>
  <c r="AA68" i="8"/>
  <c r="B68" i="8"/>
  <c r="GA67" i="8"/>
  <c r="FZ67" i="8"/>
  <c r="FY67" i="8"/>
  <c r="FX67" i="8"/>
  <c r="CX67" i="8"/>
  <c r="CX219" i="8" s="1"/>
  <c r="BY67" i="8"/>
  <c r="AA67" i="8"/>
  <c r="B67" i="8"/>
  <c r="DW66" i="8"/>
  <c r="DW94" i="8" s="1"/>
  <c r="DW122" i="8" s="1"/>
  <c r="CX66" i="8"/>
  <c r="CX218" i="8" s="1"/>
  <c r="BY66" i="8"/>
  <c r="BY294" i="8" s="1"/>
  <c r="AA66" i="8"/>
  <c r="B66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V64" i="8"/>
  <c r="CU64" i="8"/>
  <c r="CT64" i="8"/>
  <c r="CS64" i="8"/>
  <c r="BT64" i="8"/>
  <c r="CR64" i="8"/>
  <c r="CQ64" i="8"/>
  <c r="CP64" i="8"/>
  <c r="CP216" i="8" s="1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 s="1"/>
  <c r="CX63" i="8"/>
  <c r="CX215" i="8" s="1"/>
  <c r="BY63" i="8"/>
  <c r="AA63" i="8"/>
  <c r="B63" i="8"/>
  <c r="GA62" i="8"/>
  <c r="DW62" i="8"/>
  <c r="DW90" i="8"/>
  <c r="DW118" i="8" s="1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BY289" i="8" s="1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CX133" i="8" s="1"/>
  <c r="BY57" i="8"/>
  <c r="BY285" i="8" s="1"/>
  <c r="AA57" i="8"/>
  <c r="B57" i="8"/>
  <c r="FA57" i="8"/>
  <c r="V66" i="22" s="1"/>
  <c r="DW56" i="8"/>
  <c r="DW84" i="8" s="1"/>
  <c r="DW112" i="8" s="1"/>
  <c r="CX56" i="8"/>
  <c r="CX132" i="8" s="1"/>
  <c r="BY56" i="8"/>
  <c r="AA56" i="8"/>
  <c r="B56" i="8"/>
  <c r="DW55" i="8"/>
  <c r="DW83" i="8" s="1"/>
  <c r="DW111" i="8" s="1"/>
  <c r="CX55" i="8"/>
  <c r="CX131" i="8" s="1"/>
  <c r="BY55" i="8"/>
  <c r="BY131" i="8" s="1"/>
  <c r="AA55" i="8"/>
  <c r="B55" i="8"/>
  <c r="DW54" i="8"/>
  <c r="DW82" i="8" s="1"/>
  <c r="DW110" i="8" s="1"/>
  <c r="CX54" i="8"/>
  <c r="CX206" i="8" s="1"/>
  <c r="BY54" i="8"/>
  <c r="BY206" i="8" s="1"/>
  <c r="AA54" i="8"/>
  <c r="B54" i="8"/>
  <c r="DW53" i="8"/>
  <c r="DW81" i="8" s="1"/>
  <c r="DW109" i="8" s="1"/>
  <c r="CX53" i="8"/>
  <c r="CX281" i="8" s="1"/>
  <c r="BY53" i="8"/>
  <c r="BY205" i="8" s="1"/>
  <c r="AA53" i="8"/>
  <c r="B53" i="8"/>
  <c r="DW52" i="8"/>
  <c r="DW80" i="8" s="1"/>
  <c r="DW108" i="8" s="1"/>
  <c r="CX52" i="8"/>
  <c r="BY52" i="8"/>
  <c r="BY128" i="8" s="1"/>
  <c r="B52" i="8"/>
  <c r="DW51" i="8"/>
  <c r="DW79" i="8"/>
  <c r="DW107" i="8" s="1"/>
  <c r="CX51" i="8"/>
  <c r="CX279" i="8" s="1"/>
  <c r="BY51" i="8"/>
  <c r="BY203" i="8" s="1"/>
  <c r="DW50" i="8"/>
  <c r="DW78" i="8"/>
  <c r="DW106" i="8" s="1"/>
  <c r="CX50" i="8"/>
  <c r="BY50" i="8"/>
  <c r="DW49" i="8"/>
  <c r="DW77" i="8" s="1"/>
  <c r="DW105" i="8" s="1"/>
  <c r="CX49" i="8"/>
  <c r="CX201" i="8" s="1"/>
  <c r="BY49" i="8"/>
  <c r="BY277" i="8" s="1"/>
  <c r="DW48" i="8"/>
  <c r="DW76" i="8" s="1"/>
  <c r="DW104" i="8" s="1"/>
  <c r="CX48" i="8"/>
  <c r="BY48" i="8"/>
  <c r="FA48" i="8"/>
  <c r="V57" i="22" s="1"/>
  <c r="DW47" i="8"/>
  <c r="DW75" i="8"/>
  <c r="DW103" i="8" s="1"/>
  <c r="CX47" i="8"/>
  <c r="CX275" i="8" s="1"/>
  <c r="BY47" i="8"/>
  <c r="DW46" i="8"/>
  <c r="DW74" i="8"/>
  <c r="DW102" i="8" s="1"/>
  <c r="CX46" i="8"/>
  <c r="CX198" i="8" s="1"/>
  <c r="BY46" i="8"/>
  <c r="DW45" i="8"/>
  <c r="DW73" i="8" s="1"/>
  <c r="DW101" i="8" s="1"/>
  <c r="CX45" i="8"/>
  <c r="CX273" i="8" s="1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268" i="8" s="1"/>
  <c r="BW40" i="8"/>
  <c r="BV40" i="8"/>
  <c r="BU40" i="8"/>
  <c r="BT40" i="8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BY115" i="8" s="1"/>
  <c r="FA39" i="8"/>
  <c r="V42" i="22" s="1"/>
  <c r="CX38" i="8"/>
  <c r="CX266" i="8" s="1"/>
  <c r="BY38" i="8"/>
  <c r="BY190" i="8" s="1"/>
  <c r="Y38" i="8"/>
  <c r="Y118" i="8" s="1"/>
  <c r="X38" i="8"/>
  <c r="X118" i="8" s="1"/>
  <c r="W38" i="8"/>
  <c r="V38" i="8"/>
  <c r="V118" i="8" s="1"/>
  <c r="U38" i="8"/>
  <c r="U118" i="8" s="1"/>
  <c r="T38" i="8"/>
  <c r="T118" i="8" s="1"/>
  <c r="S38" i="8"/>
  <c r="S118" i="8" s="1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I118" i="8" s="1"/>
  <c r="H38" i="8"/>
  <c r="H118" i="8" s="1"/>
  <c r="G38" i="8"/>
  <c r="G118" i="8" s="1"/>
  <c r="F38" i="8"/>
  <c r="F118" i="8" s="1"/>
  <c r="E38" i="8"/>
  <c r="D38" i="8"/>
  <c r="D118" i="8" s="1"/>
  <c r="C38" i="8"/>
  <c r="CX37" i="8"/>
  <c r="CX189" i="8" s="1"/>
  <c r="BY37" i="8"/>
  <c r="CX36" i="8"/>
  <c r="BY36" i="8"/>
  <c r="CX35" i="8"/>
  <c r="CX263" i="8" s="1"/>
  <c r="BY35" i="8"/>
  <c r="BY187" i="8" s="1"/>
  <c r="CX34" i="8"/>
  <c r="CX186" i="8" s="1"/>
  <c r="BY34" i="8"/>
  <c r="CX33" i="8"/>
  <c r="CX185" i="8" s="1"/>
  <c r="BY33" i="8"/>
  <c r="BY185" i="8" s="1"/>
  <c r="Y33" i="8"/>
  <c r="X33" i="8"/>
  <c r="X113" i="8" s="1"/>
  <c r="W33" i="8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L183" i="8" s="1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CX181" i="8" s="1"/>
  <c r="BY29" i="8"/>
  <c r="CX28" i="8"/>
  <c r="CX256" i="8" s="1"/>
  <c r="BY28" i="8"/>
  <c r="CX27" i="8"/>
  <c r="CX179" i="8" s="1"/>
  <c r="CV27" i="8"/>
  <c r="CU27" i="8"/>
  <c r="CT27" i="8"/>
  <c r="CS27" i="8"/>
  <c r="CR27" i="8"/>
  <c r="CQ27" i="8"/>
  <c r="BR27" i="8"/>
  <c r="CP27" i="8"/>
  <c r="CP179" i="8" s="1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CX253" i="8" s="1"/>
  <c r="BY25" i="8"/>
  <c r="BY253" i="8" s="1"/>
  <c r="CX24" i="8"/>
  <c r="CX176" i="8" s="1"/>
  <c r="BY24" i="8"/>
  <c r="BY252" i="8" s="1"/>
  <c r="CX23" i="8"/>
  <c r="CX251" i="8" s="1"/>
  <c r="BY23" i="8"/>
  <c r="CX22" i="8"/>
  <c r="CX174" i="8" s="1"/>
  <c r="BY22" i="8"/>
  <c r="CX21" i="8"/>
  <c r="CX97" i="8" s="1"/>
  <c r="BY21" i="8"/>
  <c r="CX20" i="8"/>
  <c r="BY20" i="8"/>
  <c r="BY96" i="8" s="1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GA17" i="8" s="1"/>
  <c r="GA36" i="8" s="1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M34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CX16" i="8"/>
  <c r="BY16" i="8"/>
  <c r="BY92" i="8" s="1"/>
  <c r="CX15" i="8"/>
  <c r="CX243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DI15" i="8" s="1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F97" i="8" s="1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J165" i="8" s="1"/>
  <c r="CI13" i="8"/>
  <c r="CH13" i="8"/>
  <c r="CG13" i="8"/>
  <c r="CF13" i="8"/>
  <c r="CE13" i="8"/>
  <c r="CD13" i="8"/>
  <c r="CD165" i="8" s="1"/>
  <c r="CC13" i="8"/>
  <c r="CB13" i="8"/>
  <c r="BC13" i="8"/>
  <c r="CA13" i="8"/>
  <c r="BZ13" i="8"/>
  <c r="BY13" i="8"/>
  <c r="BY165" i="8" s="1"/>
  <c r="BW13" i="8"/>
  <c r="BV13" i="8"/>
  <c r="BU13" i="8"/>
  <c r="BT13" i="8"/>
  <c r="BS13" i="8"/>
  <c r="BR13" i="8"/>
  <c r="BQ13" i="8"/>
  <c r="BP13" i="8"/>
  <c r="BO13" i="8"/>
  <c r="DM13" i="8" s="1"/>
  <c r="BN13" i="8"/>
  <c r="BM13" i="8"/>
  <c r="BL13" i="8"/>
  <c r="BL165" i="8" s="1"/>
  <c r="BK13" i="8"/>
  <c r="BJ13" i="8"/>
  <c r="BI13" i="8"/>
  <c r="BH13" i="8"/>
  <c r="BG13" i="8"/>
  <c r="DE13" i="8" s="1"/>
  <c r="BF13" i="8"/>
  <c r="BE13" i="8"/>
  <c r="BD13" i="8"/>
  <c r="BB13" i="8"/>
  <c r="BA13" i="8"/>
  <c r="CX12" i="8"/>
  <c r="BY12" i="8"/>
  <c r="BY240" i="8" s="1"/>
  <c r="AX9" i="8"/>
  <c r="AX212" i="8" s="1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X209" i="8" s="1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L209" i="8" s="1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S347" i="8"/>
  <c r="DN368" i="8"/>
  <c r="DO331" i="8"/>
  <c r="DJ330" i="8"/>
  <c r="DU354" i="8"/>
  <c r="DQ341" i="8"/>
  <c r="DE361" i="8"/>
  <c r="DU325" i="8"/>
  <c r="DQ358" i="8"/>
  <c r="DP316" i="8"/>
  <c r="DI329" i="8"/>
  <c r="DC352" i="8"/>
  <c r="DB348" i="8"/>
  <c r="DA321" i="8"/>
  <c r="DT365" i="8"/>
  <c r="DR371" i="8"/>
  <c r="DQ338" i="8"/>
  <c r="DQ335" i="8"/>
  <c r="DQ353" i="8"/>
  <c r="DQ370" i="8"/>
  <c r="DP334" i="8"/>
  <c r="DP369" i="8"/>
  <c r="DO360" i="8"/>
  <c r="DM354" i="8"/>
  <c r="DM326" i="8"/>
  <c r="DF362" i="8"/>
  <c r="DE319" i="8"/>
  <c r="DE371" i="8"/>
  <c r="DD366" i="8"/>
  <c r="DD352" i="8"/>
  <c r="DC335" i="8"/>
  <c r="DC359" i="8"/>
  <c r="AZ7" i="8"/>
  <c r="BY164" i="8"/>
  <c r="BY88" i="8"/>
  <c r="CX245" i="8"/>
  <c r="CX169" i="8"/>
  <c r="BY249" i="8"/>
  <c r="BY173" i="8"/>
  <c r="BY97" i="8"/>
  <c r="BY105" i="8"/>
  <c r="BY258" i="8"/>
  <c r="BY270" i="8"/>
  <c r="CX194" i="8"/>
  <c r="CX118" i="8"/>
  <c r="BY244" i="8"/>
  <c r="BY168" i="8"/>
  <c r="BY251" i="8"/>
  <c r="BY175" i="8"/>
  <c r="BY99" i="8"/>
  <c r="CX175" i="8"/>
  <c r="BY101" i="8"/>
  <c r="BY104" i="8"/>
  <c r="CX180" i="8"/>
  <c r="BY263" i="8"/>
  <c r="CX187" i="8"/>
  <c r="BY266" i="8"/>
  <c r="BY114" i="8"/>
  <c r="CX114" i="8"/>
  <c r="BY274" i="8"/>
  <c r="BY198" i="8"/>
  <c r="BY122" i="8"/>
  <c r="AF212" i="8"/>
  <c r="BY241" i="8"/>
  <c r="BY89" i="8"/>
  <c r="CX241" i="8"/>
  <c r="CX165" i="8"/>
  <c r="CX89" i="8"/>
  <c r="BY94" i="8"/>
  <c r="CX94" i="8"/>
  <c r="BY255" i="8"/>
  <c r="CX265" i="8"/>
  <c r="CX113" i="8"/>
  <c r="BY267" i="8"/>
  <c r="BY191" i="8"/>
  <c r="CX191" i="8"/>
  <c r="CX268" i="8"/>
  <c r="BY273" i="8"/>
  <c r="CX197" i="8"/>
  <c r="CX121" i="8"/>
  <c r="BY275" i="8"/>
  <c r="BY199" i="8"/>
  <c r="BY123" i="8"/>
  <c r="CX240" i="8"/>
  <c r="CX164" i="8"/>
  <c r="CX88" i="8"/>
  <c r="CX250" i="8"/>
  <c r="CX98" i="8"/>
  <c r="BY100" i="8"/>
  <c r="CX252" i="8"/>
  <c r="CX100" i="8"/>
  <c r="BY259" i="8"/>
  <c r="CX183" i="8"/>
  <c r="CX107" i="8"/>
  <c r="CX262" i="8"/>
  <c r="BY264" i="8"/>
  <c r="BY188" i="8"/>
  <c r="BY112" i="8"/>
  <c r="BY119" i="8"/>
  <c r="CX271" i="8"/>
  <c r="CX195" i="8"/>
  <c r="CX119" i="8"/>
  <c r="CX272" i="8"/>
  <c r="CX196" i="8"/>
  <c r="CX276" i="8"/>
  <c r="CX200" i="8"/>
  <c r="CX124" i="8"/>
  <c r="BY125" i="8"/>
  <c r="CX277" i="8"/>
  <c r="CX125" i="8"/>
  <c r="BY283" i="8"/>
  <c r="CX283" i="8"/>
  <c r="CX207" i="8"/>
  <c r="DP58" i="8"/>
  <c r="DT58" i="8"/>
  <c r="BY135" i="8"/>
  <c r="CX135" i="8"/>
  <c r="BY212" i="8"/>
  <c r="CX288" i="8"/>
  <c r="CX298" i="8"/>
  <c r="CX222" i="8"/>
  <c r="CX146" i="8"/>
  <c r="BY301" i="8"/>
  <c r="BY225" i="8"/>
  <c r="BY149" i="8"/>
  <c r="BY229" i="8"/>
  <c r="CX229" i="8"/>
  <c r="CX153" i="8"/>
  <c r="CX307" i="8"/>
  <c r="CX231" i="8"/>
  <c r="CX233" i="8"/>
  <c r="CX157" i="8"/>
  <c r="BY279" i="8"/>
  <c r="CX203" i="8"/>
  <c r="CX127" i="8"/>
  <c r="CX285" i="8"/>
  <c r="CX209" i="8"/>
  <c r="DP64" i="8"/>
  <c r="CX293" i="8"/>
  <c r="CX217" i="8"/>
  <c r="CX141" i="8"/>
  <c r="BY218" i="8"/>
  <c r="BY142" i="8"/>
  <c r="CX294" i="8"/>
  <c r="BY295" i="8"/>
  <c r="BY219" i="8"/>
  <c r="BY143" i="8"/>
  <c r="CX295" i="8"/>
  <c r="CX143" i="8"/>
  <c r="BY299" i="8"/>
  <c r="CX147" i="8"/>
  <c r="BY281" i="8"/>
  <c r="BY129" i="8"/>
  <c r="CX129" i="8"/>
  <c r="BY284" i="8"/>
  <c r="BY208" i="8"/>
  <c r="BY132" i="8"/>
  <c r="CX284" i="8"/>
  <c r="CX208" i="8"/>
  <c r="BY286" i="8"/>
  <c r="BY290" i="8"/>
  <c r="BY214" i="8"/>
  <c r="BY138" i="8"/>
  <c r="BY296" i="8"/>
  <c r="BY220" i="8"/>
  <c r="BY144" i="8"/>
  <c r="BY300" i="8"/>
  <c r="BY224" i="8"/>
  <c r="CX300" i="8"/>
  <c r="CX224" i="8"/>
  <c r="CX148" i="8"/>
  <c r="BY152" i="8"/>
  <c r="CX304" i="8"/>
  <c r="CX228" i="8"/>
  <c r="BY306" i="8"/>
  <c r="BY230" i="8"/>
  <c r="CX154" i="8"/>
  <c r="BY308" i="8"/>
  <c r="BY156" i="8"/>
  <c r="CX199" i="8"/>
  <c r="CX123" i="8"/>
  <c r="BY282" i="8"/>
  <c r="BY130" i="8"/>
  <c r="CX282" i="8"/>
  <c r="BY213" i="8"/>
  <c r="BY137" i="8"/>
  <c r="CX213" i="8"/>
  <c r="CX137" i="8"/>
  <c r="BY291" i="8"/>
  <c r="BY215" i="8"/>
  <c r="BY139" i="8"/>
  <c r="CX291" i="8"/>
  <c r="CX140" i="8"/>
  <c r="BY297" i="8"/>
  <c r="BY221" i="8"/>
  <c r="BY302" i="8"/>
  <c r="BY226" i="8"/>
  <c r="BY150" i="8"/>
  <c r="CX302" i="8"/>
  <c r="BY313" i="8"/>
  <c r="BY161" i="8"/>
  <c r="CX313" i="8"/>
  <c r="CX237" i="8"/>
  <c r="BY311" i="8"/>
  <c r="CX235" i="8"/>
  <c r="BY236" i="8"/>
  <c r="BY160" i="8"/>
  <c r="CX160" i="8"/>
  <c r="BY234" i="8"/>
  <c r="BY158" i="8"/>
  <c r="CX158" i="8"/>
  <c r="BY314" i="8"/>
  <c r="CX314" i="8"/>
  <c r="CX238" i="8"/>
  <c r="AZ376" i="8"/>
  <c r="BY7" i="8"/>
  <c r="CX7" i="8" s="1"/>
  <c r="CX376" i="8" s="1"/>
  <c r="Y9" i="8"/>
  <c r="Y8" i="8"/>
  <c r="Y6" i="8"/>
  <c r="Y204" i="8" s="1"/>
  <c r="X9" i="8"/>
  <c r="X8" i="8"/>
  <c r="X6" i="8"/>
  <c r="X204" i="8" s="1"/>
  <c r="W9" i="8"/>
  <c r="W8" i="8"/>
  <c r="W6" i="8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Z7" i="8"/>
  <c r="EB6" i="8"/>
  <c r="EB150" i="8" s="1"/>
  <c r="EH9" i="8"/>
  <c r="EH153" i="8" s="1"/>
  <c r="EP9" i="8"/>
  <c r="ES6" i="8"/>
  <c r="ET9" i="8"/>
  <c r="ET153" i="8" s="1"/>
  <c r="EF8" i="8"/>
  <c r="EJ8" i="8"/>
  <c r="EK7" i="8"/>
  <c r="EM9" i="8"/>
  <c r="ER8" i="8"/>
  <c r="EB8" i="8"/>
  <c r="EB152" i="8" s="1"/>
  <c r="EC8" i="8"/>
  <c r="EG8" i="8"/>
  <c r="EH7" i="8"/>
  <c r="EI6" i="8"/>
  <c r="EL7" i="8"/>
  <c r="EO8" i="8"/>
  <c r="EP7" i="8"/>
  <c r="ET7" i="8"/>
  <c r="ET151" i="8" s="1"/>
  <c r="EF6" i="8"/>
  <c r="EG9" i="8"/>
  <c r="EI7" i="8"/>
  <c r="EN6" i="8"/>
  <c r="EQ7" i="8"/>
  <c r="ER6" i="8"/>
  <c r="AD6" i="8"/>
  <c r="AC6" i="8"/>
  <c r="CJ180" i="8"/>
  <c r="CJ170" i="8"/>
  <c r="CJ196" i="8"/>
  <c r="CJ236" i="8"/>
  <c r="CJ202" i="8"/>
  <c r="CJ255" i="8"/>
  <c r="CJ281" i="8"/>
  <c r="CJ289" i="8"/>
  <c r="CJ291" i="8"/>
  <c r="CJ248" i="8"/>
  <c r="CJ273" i="8"/>
  <c r="CJ288" i="8"/>
  <c r="CJ200" i="8"/>
  <c r="CJ282" i="8"/>
  <c r="CJ280" i="8"/>
  <c r="CJ295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BZ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904" i="5"/>
  <c r="BS904" i="5"/>
  <c r="BQ256" i="5"/>
  <c r="AQ15" i="2"/>
  <c r="AU13" i="2"/>
  <c r="AT13" i="2"/>
  <c r="AR14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536" i="10"/>
  <c r="EK536" i="10" s="1"/>
  <c r="AN613" i="16"/>
  <c r="AO613" i="16" s="1"/>
  <c r="BY640" i="16"/>
  <c r="BZ640" i="16" s="1"/>
  <c r="EJ176" i="16"/>
  <c r="EK176" i="16" s="1"/>
  <c r="FN505" i="16"/>
  <c r="FO505" i="16" s="1"/>
  <c r="BY376" i="15"/>
  <c r="BZ376" i="15" s="1"/>
  <c r="EJ505" i="10"/>
  <c r="EK505" i="10" s="1"/>
  <c r="BY386" i="16"/>
  <c r="BZ386" i="16" s="1"/>
  <c r="FN501" i="16"/>
  <c r="FO501" i="16" s="1"/>
  <c r="BY559" i="16"/>
  <c r="BZ559" i="16" s="1"/>
  <c r="FN616" i="16"/>
  <c r="FO616" i="16" s="1"/>
  <c r="EJ336" i="15"/>
  <c r="EK336" i="15" s="1"/>
  <c r="BZ23" i="10"/>
  <c r="EJ423" i="16"/>
  <c r="EK423" i="16" s="1"/>
  <c r="AN518" i="16"/>
  <c r="AO518" i="16" s="1"/>
  <c r="AO501" i="16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EJ345" i="16"/>
  <c r="EK345" i="16" s="1"/>
  <c r="BY290" i="16"/>
  <c r="BZ290" i="16" s="1"/>
  <c r="BU14" i="5"/>
  <c r="BZ80" i="8" s="1"/>
  <c r="AF210" i="8"/>
  <c r="AR210" i="8"/>
  <c r="Q118" i="8"/>
  <c r="FX18" i="8"/>
  <c r="FX17" i="8"/>
  <c r="FX45" i="8" s="1"/>
  <c r="AA212" i="8"/>
  <c r="AZ9" i="8"/>
  <c r="AZ378" i="8" s="1"/>
  <c r="DI13" i="8"/>
  <c r="FP17" i="8"/>
  <c r="FP20" i="8" s="1"/>
  <c r="FP18" i="8"/>
  <c r="AA208" i="8"/>
  <c r="AZ5" i="8"/>
  <c r="BY5" i="8" s="1"/>
  <c r="CX5" i="8" s="1"/>
  <c r="FT17" i="8"/>
  <c r="FT26" i="8" s="1"/>
  <c r="FT18" i="8"/>
  <c r="DD331" i="8"/>
  <c r="DB333" i="8"/>
  <c r="DL335" i="8"/>
  <c r="DT335" i="8"/>
  <c r="DF341" i="8"/>
  <c r="DN345" i="8"/>
  <c r="DR345" i="8"/>
  <c r="DN353" i="8"/>
  <c r="DD355" i="8"/>
  <c r="DP359" i="8"/>
  <c r="DN9" i="8"/>
  <c r="M180" i="8"/>
  <c r="DH354" i="8"/>
  <c r="DN321" i="8"/>
  <c r="DC330" i="8"/>
  <c r="EJ283" i="15"/>
  <c r="EK283" i="15" s="1"/>
  <c r="BY97" i="15"/>
  <c r="BZ97" i="15" s="1"/>
  <c r="AN300" i="15"/>
  <c r="AO300" i="15" s="1"/>
  <c r="BY293" i="15"/>
  <c r="BZ293" i="15" s="1"/>
  <c r="AN368" i="15"/>
  <c r="AO368" i="15" s="1"/>
  <c r="FN361" i="16"/>
  <c r="FO361" i="16" s="1"/>
  <c r="FN448" i="16"/>
  <c r="FO448" i="16" s="1"/>
  <c r="BY424" i="16"/>
  <c r="BZ424" i="16" s="1"/>
  <c r="BY599" i="10"/>
  <c r="BZ599" i="10" s="1"/>
  <c r="FN291" i="16"/>
  <c r="FO291" i="16" s="1"/>
  <c r="EJ220" i="15"/>
  <c r="EK220" i="15" s="1"/>
  <c r="AN514" i="16"/>
  <c r="AO514" i="16" s="1"/>
  <c r="EJ352" i="15"/>
  <c r="EK352" i="15" s="1"/>
  <c r="BY434" i="10"/>
  <c r="BZ434" i="10" s="1"/>
  <c r="C180" i="8"/>
  <c r="AN338" i="15"/>
  <c r="AO338" i="15" s="1"/>
  <c r="BY186" i="8"/>
  <c r="BY110" i="8"/>
  <c r="BY262" i="8"/>
  <c r="BL198" i="8"/>
  <c r="BY280" i="8"/>
  <c r="BY204" i="8"/>
  <c r="CX204" i="8"/>
  <c r="CX128" i="8"/>
  <c r="CX280" i="8"/>
  <c r="AR212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81" i="8"/>
  <c r="CK378" i="8"/>
  <c r="BL195" i="8"/>
  <c r="BL235" i="8"/>
  <c r="BL259" i="8"/>
  <c r="BL260" i="8"/>
  <c r="BL170" i="8"/>
  <c r="BL202" i="8"/>
  <c r="BL234" i="8"/>
  <c r="BL292" i="8"/>
  <c r="BL199" i="8"/>
  <c r="BL261" i="8"/>
  <c r="BL238" i="8"/>
  <c r="BL214" i="8"/>
  <c r="BL267" i="8"/>
  <c r="BL290" i="8"/>
  <c r="BL168" i="8"/>
  <c r="BL280" i="8"/>
  <c r="BL270" i="8"/>
  <c r="BL180" i="8"/>
  <c r="BL204" i="8"/>
  <c r="BL294" i="8"/>
  <c r="AZ374" i="8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58" i="8"/>
  <c r="CP215" i="8"/>
  <c r="CP202" i="8"/>
  <c r="CP272" i="8"/>
  <c r="CP212" i="8"/>
  <c r="CP278" i="8"/>
  <c r="CP185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269" i="8"/>
  <c r="CP168" i="8"/>
  <c r="CP257" i="8"/>
  <c r="BY374" i="8"/>
  <c r="EN150" i="8"/>
  <c r="EN75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EJ605" i="16"/>
  <c r="EK605" i="16" s="1"/>
  <c r="BY526" i="16"/>
  <c r="BZ526" i="16" s="1"/>
  <c r="AN584" i="16"/>
  <c r="AO584" i="16" s="1"/>
  <c r="FN584" i="16"/>
  <c r="FO584" i="16" s="1"/>
  <c r="BU1473" i="5"/>
  <c r="CR80" i="8" s="1"/>
  <c r="BU580" i="5"/>
  <c r="BR582" i="5"/>
  <c r="CG77" i="8" s="1"/>
  <c r="BR580" i="5"/>
  <c r="BT580" i="5"/>
  <c r="BR1471" i="5"/>
  <c r="BQ1473" i="5"/>
  <c r="CR76" i="8" s="1"/>
  <c r="BT1471" i="5"/>
  <c r="BR1066" i="5"/>
  <c r="BQ1066" i="5"/>
  <c r="BQ1068" i="5"/>
  <c r="CM76" i="8" s="1"/>
  <c r="BP1714" i="5"/>
  <c r="BP501" i="5"/>
  <c r="CF75" i="8" s="1"/>
  <c r="BS501" i="5"/>
  <c r="CF78" i="8" s="1"/>
  <c r="BT1390" i="5"/>
  <c r="BP1716" i="5"/>
  <c r="CU75" i="8" s="1"/>
  <c r="BU258" i="5"/>
  <c r="CC80" i="8" s="1"/>
  <c r="BU418" i="5"/>
  <c r="BU904" i="5"/>
  <c r="BY247" i="8"/>
  <c r="BY95" i="8"/>
  <c r="CX247" i="8"/>
  <c r="CX171" i="8"/>
  <c r="BY261" i="8"/>
  <c r="BY243" i="8"/>
  <c r="BY167" i="8"/>
  <c r="BY91" i="8"/>
  <c r="FW17" i="8"/>
  <c r="FW36" i="8" s="1"/>
  <c r="FW18" i="8"/>
  <c r="BY242" i="8"/>
  <c r="DS342" i="8"/>
  <c r="DG334" i="8"/>
  <c r="DR317" i="8"/>
  <c r="CZ334" i="8"/>
  <c r="DB349" i="8"/>
  <c r="BI258" i="8"/>
  <c r="BI255" i="8"/>
  <c r="AH211" i="8"/>
  <c r="BI237" i="8"/>
  <c r="BI235" i="8"/>
  <c r="BI219" i="8"/>
  <c r="BI198" i="8"/>
  <c r="BI290" i="8"/>
  <c r="BI218" i="8"/>
  <c r="BI175" i="8"/>
  <c r="BI189" i="8"/>
  <c r="BI278" i="8"/>
  <c r="BI236" i="8"/>
  <c r="BI291" i="8"/>
  <c r="BI250" i="8"/>
  <c r="BI240" i="8"/>
  <c r="BI256" i="8"/>
  <c r="CH375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34" i="8"/>
  <c r="BI268" i="8"/>
  <c r="BI185" i="8"/>
  <c r="BI248" i="8"/>
  <c r="BI265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L331" i="8"/>
  <c r="DE26" i="8"/>
  <c r="DE31" i="8"/>
  <c r="GE39" i="8"/>
  <c r="GE21" i="8"/>
  <c r="AV211" i="8"/>
  <c r="W118" i="8"/>
  <c r="GD17" i="8"/>
  <c r="GD35" i="8" s="1"/>
  <c r="GD18" i="8"/>
  <c r="GC47" i="8"/>
  <c r="GC42" i="8"/>
  <c r="GC36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47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7" i="8"/>
  <c r="FM36" i="8"/>
  <c r="BU742" i="5"/>
  <c r="BS499" i="5"/>
  <c r="BQ744" i="5"/>
  <c r="CI76" i="8" s="1"/>
  <c r="BU1147" i="5"/>
  <c r="BU499" i="5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44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77" i="8"/>
  <c r="CT178" i="8"/>
  <c r="CT290" i="8"/>
  <c r="CT170" i="8"/>
  <c r="EB75" i="8"/>
  <c r="EB74" i="8"/>
  <c r="D66" i="22"/>
  <c r="D78" i="22"/>
  <c r="D83" i="22"/>
  <c r="D87" i="22"/>
  <c r="BY505" i="16" l="1"/>
  <c r="BZ505" i="16" s="1"/>
  <c r="AN443" i="16"/>
  <c r="AO443" i="16" s="1"/>
  <c r="FN419" i="16"/>
  <c r="FO419" i="16" s="1"/>
  <c r="BY427" i="16"/>
  <c r="BZ427" i="16" s="1"/>
  <c r="AN599" i="16"/>
  <c r="AO599" i="16" s="1"/>
  <c r="FN599" i="16"/>
  <c r="FO599" i="16" s="1"/>
  <c r="EJ371" i="15"/>
  <c r="EK371" i="15" s="1"/>
  <c r="BY279" i="15"/>
  <c r="BZ279" i="15" s="1"/>
  <c r="BY467" i="16"/>
  <c r="BZ467" i="16" s="1"/>
  <c r="BY191" i="15"/>
  <c r="BZ191" i="15" s="1"/>
  <c r="FN285" i="16"/>
  <c r="FO285" i="16" s="1"/>
  <c r="EJ523" i="10"/>
  <c r="EK523" i="10" s="1"/>
  <c r="AN607" i="16"/>
  <c r="AO607" i="16" s="1"/>
  <c r="CX264" i="8"/>
  <c r="CX188" i="8"/>
  <c r="CX112" i="8"/>
  <c r="BY117" i="8"/>
  <c r="BY193" i="8"/>
  <c r="EO41" i="8"/>
  <c r="EO6" i="8"/>
  <c r="CX173" i="8"/>
  <c r="ES8" i="8"/>
  <c r="CX122" i="8"/>
  <c r="BY256" i="8"/>
  <c r="BY180" i="8"/>
  <c r="CX260" i="8"/>
  <c r="CX184" i="8"/>
  <c r="BY265" i="8"/>
  <c r="BY113" i="8"/>
  <c r="BY196" i="8"/>
  <c r="BY120" i="8"/>
  <c r="BY272" i="8"/>
  <c r="BT1288" i="5"/>
  <c r="BP73" i="8" s="1"/>
  <c r="BQ1230" i="5"/>
  <c r="CO76" i="8" s="1"/>
  <c r="BY108" i="8"/>
  <c r="BY184" i="8"/>
  <c r="BY276" i="8"/>
  <c r="BY124" i="8"/>
  <c r="EQ44" i="8"/>
  <c r="EQ9" i="8"/>
  <c r="BY9" i="8"/>
  <c r="CX92" i="8"/>
  <c r="CX168" i="8"/>
  <c r="CX244" i="8"/>
  <c r="BY98" i="8"/>
  <c r="BY174" i="8"/>
  <c r="CX117" i="8"/>
  <c r="CX193" i="8"/>
  <c r="FM35" i="8"/>
  <c r="FU26" i="8"/>
  <c r="GC27" i="8"/>
  <c r="CX249" i="8"/>
  <c r="BR499" i="5"/>
  <c r="BY512" i="16"/>
  <c r="BZ512" i="16" s="1"/>
  <c r="BY452" i="16"/>
  <c r="BZ452" i="16" s="1"/>
  <c r="AN452" i="16"/>
  <c r="AO452" i="16" s="1"/>
  <c r="BY153" i="8"/>
  <c r="BY207" i="8"/>
  <c r="BY200" i="8"/>
  <c r="CX274" i="8"/>
  <c r="BY93" i="8"/>
  <c r="BY245" i="8"/>
  <c r="BY169" i="8"/>
  <c r="CX144" i="8"/>
  <c r="CX296" i="8"/>
  <c r="CX220" i="8"/>
  <c r="CX149" i="8"/>
  <c r="CX301" i="8"/>
  <c r="CX225" i="8"/>
  <c r="BY151" i="8"/>
  <c r="BY227" i="8"/>
  <c r="BY303" i="8"/>
  <c r="CX159" i="8"/>
  <c r="CX311" i="8"/>
  <c r="CX254" i="8"/>
  <c r="CX178" i="8"/>
  <c r="BU501" i="5"/>
  <c r="CF80" i="8" s="1"/>
  <c r="FM31" i="8"/>
  <c r="FU41" i="8"/>
  <c r="GC29" i="8"/>
  <c r="BY109" i="8"/>
  <c r="BR501" i="5"/>
  <c r="CF77" i="8" s="1"/>
  <c r="BP1228" i="5"/>
  <c r="EM7" i="8"/>
  <c r="DT13" i="8"/>
  <c r="BY222" i="8"/>
  <c r="BY298" i="8"/>
  <c r="CX303" i="8"/>
  <c r="CX227" i="8"/>
  <c r="BY307" i="8"/>
  <c r="BY231" i="8"/>
  <c r="BY155" i="8"/>
  <c r="BY157" i="8"/>
  <c r="BY233" i="8"/>
  <c r="CX101" i="8"/>
  <c r="CX177" i="8"/>
  <c r="AN362" i="15"/>
  <c r="AO362" i="15" s="1"/>
  <c r="EJ362" i="15"/>
  <c r="EK362" i="15" s="1"/>
  <c r="CX292" i="8"/>
  <c r="CX216" i="8"/>
  <c r="BY217" i="8"/>
  <c r="BY141" i="8"/>
  <c r="BY293" i="8"/>
  <c r="EK43" i="8"/>
  <c r="EK8" i="8"/>
  <c r="CX166" i="8"/>
  <c r="FU23" i="8"/>
  <c r="BY376" i="8"/>
  <c r="CX151" i="8"/>
  <c r="BY216" i="8"/>
  <c r="BY309" i="8"/>
  <c r="BY250" i="8"/>
  <c r="CX103" i="8"/>
  <c r="CX108" i="8"/>
  <c r="CX90" i="8"/>
  <c r="BT258" i="5"/>
  <c r="CC79" i="8" s="1"/>
  <c r="BS258" i="5"/>
  <c r="CC78" i="8" s="1"/>
  <c r="GC41" i="8"/>
  <c r="BI238" i="8"/>
  <c r="DF77" i="8"/>
  <c r="AN504" i="10"/>
  <c r="AO504" i="10" s="1"/>
  <c r="EJ504" i="10"/>
  <c r="EK504" i="10" s="1"/>
  <c r="BY282" i="16"/>
  <c r="BZ282" i="16" s="1"/>
  <c r="AN282" i="16"/>
  <c r="AO282" i="16" s="1"/>
  <c r="BY292" i="8"/>
  <c r="CX255" i="8"/>
  <c r="CX269" i="8"/>
  <c r="BY260" i="8"/>
  <c r="CX102" i="8"/>
  <c r="CX172" i="8"/>
  <c r="CX248" i="8"/>
  <c r="BY202" i="8"/>
  <c r="BY126" i="8"/>
  <c r="BY278" i="8"/>
  <c r="BY134" i="8"/>
  <c r="BY210" i="8"/>
  <c r="CX286" i="8"/>
  <c r="CX210" i="8"/>
  <c r="CX134" i="8"/>
  <c r="BY288" i="8"/>
  <c r="BY136" i="8"/>
  <c r="BY597" i="10"/>
  <c r="BZ597" i="10" s="1"/>
  <c r="AN597" i="10"/>
  <c r="AO597" i="10" s="1"/>
  <c r="AN283" i="15"/>
  <c r="AO283" i="15" s="1"/>
  <c r="BY283" i="15"/>
  <c r="BZ283" i="15" s="1"/>
  <c r="AN525" i="16"/>
  <c r="AO525" i="16" s="1"/>
  <c r="EJ525" i="16"/>
  <c r="EK525" i="16" s="1"/>
  <c r="EE7" i="8"/>
  <c r="BY162" i="8"/>
  <c r="BY269" i="8"/>
  <c r="CX91" i="8"/>
  <c r="CX167" i="8"/>
  <c r="CX278" i="8"/>
  <c r="CX126" i="8"/>
  <c r="AD56" i="8"/>
  <c r="AD8" i="8"/>
  <c r="EL9" i="8"/>
  <c r="CX308" i="8"/>
  <c r="CX115" i="8"/>
  <c r="CX111" i="8"/>
  <c r="BY182" i="8"/>
  <c r="DQ13" i="8"/>
  <c r="DQ15" i="8"/>
  <c r="DC321" i="8"/>
  <c r="DD330" i="8"/>
  <c r="DF336" i="8"/>
  <c r="CY341" i="8"/>
  <c r="DE343" i="8"/>
  <c r="DN344" i="8"/>
  <c r="CY345" i="8"/>
  <c r="CZ346" i="8"/>
  <c r="DA351" i="8"/>
  <c r="DJ364" i="8"/>
  <c r="DC365" i="8"/>
  <c r="DK365" i="8"/>
  <c r="DF372" i="8"/>
  <c r="DN372" i="8"/>
  <c r="DL356" i="8"/>
  <c r="DJ83" i="8"/>
  <c r="DL81" i="8"/>
  <c r="DD85" i="8"/>
  <c r="ED9" i="8"/>
  <c r="CX138" i="8"/>
  <c r="CX104" i="8"/>
  <c r="AQ466" i="3"/>
  <c r="AQ618" i="3"/>
  <c r="AQ770" i="3"/>
  <c r="AQ922" i="3"/>
  <c r="DN317" i="8"/>
  <c r="DC360" i="8"/>
  <c r="DS360" i="8"/>
  <c r="DN361" i="8"/>
  <c r="DC368" i="8"/>
  <c r="DS368" i="8"/>
  <c r="DE370" i="8"/>
  <c r="DF371" i="8"/>
  <c r="DN371" i="8"/>
  <c r="DU82" i="8"/>
  <c r="DO82" i="8"/>
  <c r="DO83" i="8"/>
  <c r="DP81" i="8"/>
  <c r="DJ81" i="8"/>
  <c r="DS86" i="8"/>
  <c r="DM86" i="8"/>
  <c r="DT85" i="8"/>
  <c r="DM85" i="8"/>
  <c r="DS84" i="8"/>
  <c r="DE84" i="8"/>
  <c r="DC71" i="8"/>
  <c r="DH83" i="8"/>
  <c r="DJ82" i="8"/>
  <c r="DK81" i="8"/>
  <c r="DS81" i="8"/>
  <c r="AC53" i="8"/>
  <c r="DA319" i="8"/>
  <c r="DA323" i="8"/>
  <c r="DQ323" i="8"/>
  <c r="DB324" i="8"/>
  <c r="DP326" i="8"/>
  <c r="DA327" i="8"/>
  <c r="DQ327" i="8"/>
  <c r="DB328" i="8"/>
  <c r="DP330" i="8"/>
  <c r="DA331" i="8"/>
  <c r="DQ331" i="8"/>
  <c r="DL346" i="8"/>
  <c r="DU355" i="8"/>
  <c r="DH366" i="8"/>
  <c r="DP366" i="8"/>
  <c r="DA367" i="8"/>
  <c r="BQ475" i="5"/>
  <c r="BF7" i="8" s="1"/>
  <c r="DG83" i="8"/>
  <c r="DG235" i="8" s="1"/>
  <c r="DD81" i="8"/>
  <c r="DE85" i="8"/>
  <c r="EJ6" i="8"/>
  <c r="CX234" i="8"/>
  <c r="CX145" i="8"/>
  <c r="CX230" i="8"/>
  <c r="CX223" i="8"/>
  <c r="BY133" i="8"/>
  <c r="BY211" i="8"/>
  <c r="BY201" i="8"/>
  <c r="BY195" i="8"/>
  <c r="BY116" i="8"/>
  <c r="DJ322" i="8"/>
  <c r="DI326" i="8"/>
  <c r="DA330" i="8"/>
  <c r="DC336" i="8"/>
  <c r="DB343" i="8"/>
  <c r="DC344" i="8"/>
  <c r="DK344" i="8"/>
  <c r="DL345" i="8"/>
  <c r="DT345" i="8"/>
  <c r="CY347" i="8"/>
  <c r="DM350" i="8"/>
  <c r="DU350" i="8"/>
  <c r="DU362" i="8"/>
  <c r="DF363" i="8"/>
  <c r="CY364" i="8"/>
  <c r="CZ365" i="8"/>
  <c r="DH365" i="8"/>
  <c r="DP365" i="8"/>
  <c r="DS372" i="8"/>
  <c r="DS82" i="8"/>
  <c r="DS83" i="8"/>
  <c r="DT81" i="8"/>
  <c r="DH81" i="8"/>
  <c r="DD86" i="8"/>
  <c r="DQ85" i="8"/>
  <c r="DC85" i="8"/>
  <c r="DJ84" i="8"/>
  <c r="DJ236" i="8" s="1"/>
  <c r="DS119" i="8"/>
  <c r="DG119" i="8"/>
  <c r="DS121" i="8"/>
  <c r="DO121" i="8"/>
  <c r="DK121" i="8"/>
  <c r="CX221" i="8"/>
  <c r="CX130" i="8"/>
  <c r="CX156" i="8"/>
  <c r="BY228" i="8"/>
  <c r="BY209" i="8"/>
  <c r="BY107" i="8"/>
  <c r="BY192" i="8"/>
  <c r="CX246" i="8"/>
  <c r="AQ846" i="3"/>
  <c r="AQ1150" i="3"/>
  <c r="DO320" i="8"/>
  <c r="DE324" i="8"/>
  <c r="DT331" i="8"/>
  <c r="DN341" i="8"/>
  <c r="DC348" i="8"/>
  <c r="DL349" i="8"/>
  <c r="DE350" i="8"/>
  <c r="DE354" i="8"/>
  <c r="DL357" i="8"/>
  <c r="DE358" i="8"/>
  <c r="DI370" i="8"/>
  <c r="DL83" i="8"/>
  <c r="DB81" i="8"/>
  <c r="DP86" i="8"/>
  <c r="DB85" i="8"/>
  <c r="DB84" i="8"/>
  <c r="EF40" i="8"/>
  <c r="EN8" i="8"/>
  <c r="EN152" i="8" s="1"/>
  <c r="BY223" i="8"/>
  <c r="BY90" i="8"/>
  <c r="DQ325" i="8"/>
  <c r="DQ329" i="8"/>
  <c r="DD340" i="8"/>
  <c r="DL340" i="8"/>
  <c r="DL348" i="8"/>
  <c r="DE349" i="8"/>
  <c r="DF350" i="8"/>
  <c r="DO350" i="8"/>
  <c r="DM357" i="8"/>
  <c r="DF358" i="8"/>
  <c r="DN358" i="8"/>
  <c r="DP360" i="8"/>
  <c r="DA361" i="8"/>
  <c r="DO362" i="8"/>
  <c r="CZ363" i="8"/>
  <c r="DH363" i="8"/>
  <c r="DA364" i="8"/>
  <c r="DI364" i="8"/>
  <c r="DB365" i="8"/>
  <c r="DJ365" i="8"/>
  <c r="DA369" i="8"/>
  <c r="DM372" i="8"/>
  <c r="DU372" i="8"/>
  <c r="DK9" i="8"/>
  <c r="DQ82" i="8"/>
  <c r="DK82" i="8"/>
  <c r="DR81" i="8"/>
  <c r="DO84" i="8"/>
  <c r="DH84" i="8"/>
  <c r="BL208" i="8"/>
  <c r="BL213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T96" i="8" s="1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N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DJ243" i="8" s="1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G294" i="8" s="1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G282" i="8" s="1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09" i="8" s="1"/>
  <c r="AP209" i="8"/>
  <c r="AP135" i="8"/>
  <c r="AP210" i="8"/>
  <c r="AP212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CN231" i="8" s="1"/>
  <c r="BQ1149" i="5"/>
  <c r="CN76" i="8" s="1"/>
  <c r="CN228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CR231" i="8" s="1"/>
  <c r="BP1473" i="5"/>
  <c r="CR75" i="8" s="1"/>
  <c r="CR227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CR229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162" i="8" s="1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DE109" i="8"/>
  <c r="BG242" i="8"/>
  <c r="BQ496" i="5"/>
  <c r="CF7" i="8" s="1"/>
  <c r="DE135" i="8"/>
  <c r="DE136" i="8"/>
  <c r="CF375" i="8"/>
  <c r="DE106" i="8"/>
  <c r="DE110" i="8"/>
  <c r="DE139" i="8"/>
  <c r="BG251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J244" i="8" s="1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J284" i="8" s="1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W178" i="8"/>
  <c r="O177" i="8"/>
  <c r="G177" i="8"/>
  <c r="K176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AM163" i="8"/>
  <c r="AM161" i="8"/>
  <c r="AM152" i="8"/>
  <c r="AM162" i="8"/>
  <c r="AM145" i="8"/>
  <c r="AM140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AQ110" i="8"/>
  <c r="AM110" i="8"/>
  <c r="DJ235" i="8"/>
  <c r="DJ238" i="8"/>
  <c r="BT1694" i="5"/>
  <c r="BU79" i="8" s="1"/>
  <c r="BS1693" i="5"/>
  <c r="BU72" i="8" s="1"/>
  <c r="BP1693" i="5"/>
  <c r="BU69" i="8" s="1"/>
  <c r="BQ1694" i="5"/>
  <c r="BU76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Q120" i="8"/>
  <c r="AM120" i="8"/>
  <c r="AH110" i="8"/>
  <c r="DJ233" i="8"/>
  <c r="DJ237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U137" i="8"/>
  <c r="AM138" i="8"/>
  <c r="AQ99" i="8"/>
  <c r="AM99" i="8"/>
  <c r="AM144" i="8"/>
  <c r="AK104" i="8"/>
  <c r="AG104" i="8"/>
  <c r="AO107" i="8"/>
  <c r="AH107" i="8"/>
  <c r="AK108" i="8"/>
  <c r="AH109" i="8"/>
  <c r="AQ111" i="8"/>
  <c r="AM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M94" i="8"/>
  <c r="AQ95" i="8"/>
  <c r="AM95" i="8"/>
  <c r="AI95" i="8"/>
  <c r="AM136" i="8"/>
  <c r="AK136" i="8"/>
  <c r="AK96" i="8"/>
  <c r="AK137" i="8"/>
  <c r="AS98" i="8"/>
  <c r="AK98" i="8"/>
  <c r="AG98" i="8"/>
  <c r="AG139" i="8"/>
  <c r="AH99" i="8"/>
  <c r="AS140" i="8"/>
  <c r="AM146" i="8"/>
  <c r="AM148" i="8"/>
  <c r="AI148" i="8"/>
  <c r="AM150" i="8"/>
  <c r="AQ112" i="8"/>
  <c r="AM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O136" i="8"/>
  <c r="AH140" i="8"/>
  <c r="AM141" i="8"/>
  <c r="AK101" i="8"/>
  <c r="AG101" i="8"/>
  <c r="AK142" i="8"/>
  <c r="AH102" i="8"/>
  <c r="AQ143" i="8"/>
  <c r="AH144" i="8"/>
  <c r="AG145" i="8"/>
  <c r="AK121" i="8"/>
  <c r="AQ122" i="8"/>
  <c r="AM122" i="8"/>
  <c r="AW94" i="8"/>
  <c r="AK94" i="8"/>
  <c r="AG94" i="8"/>
  <c r="AK135" i="8"/>
  <c r="AK95" i="8"/>
  <c r="AQ96" i="8"/>
  <c r="AM96" i="8"/>
  <c r="AM137" i="8"/>
  <c r="AQ138" i="8"/>
  <c r="AQ98" i="8"/>
  <c r="AM98" i="8"/>
  <c r="AM139" i="8"/>
  <c r="AK139" i="8"/>
  <c r="AS99" i="8"/>
  <c r="AO99" i="8"/>
  <c r="AK99" i="8"/>
  <c r="AH100" i="8"/>
  <c r="AE141" i="8"/>
  <c r="AQ101" i="8"/>
  <c r="AM101" i="8"/>
  <c r="AI101" i="8"/>
  <c r="AQ142" i="8"/>
  <c r="AH142" i="8"/>
  <c r="AH103" i="8"/>
  <c r="AK144" i="8"/>
  <c r="AQ104" i="8"/>
  <c r="AM104" i="8"/>
  <c r="AM147" i="8"/>
  <c r="AQ107" i="8"/>
  <c r="AK107" i="8"/>
  <c r="AG107" i="8"/>
  <c r="AQ149" i="8"/>
  <c r="AM149" i="8"/>
  <c r="AK109" i="8"/>
  <c r="AQ151" i="8"/>
  <c r="AH111" i="8"/>
  <c r="AQ153" i="8"/>
  <c r="AE154" i="8"/>
  <c r="AH114" i="8"/>
  <c r="AH156" i="8"/>
  <c r="AQ117" i="8"/>
  <c r="AM117" i="8"/>
  <c r="AG158" i="8"/>
  <c r="AK118" i="8"/>
  <c r="AK159" i="8"/>
  <c r="AI159" i="8"/>
  <c r="AH119" i="8"/>
  <c r="AQ160" i="8"/>
  <c r="AH123" i="8"/>
  <c r="AM164" i="8"/>
  <c r="AH164" i="8"/>
  <c r="AQ124" i="8"/>
  <c r="AM124" i="8"/>
  <c r="BL374" i="8"/>
  <c r="CI185" i="8"/>
  <c r="DJ271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W136" i="8"/>
  <c r="AI136" i="8"/>
  <c r="AG136" i="8"/>
  <c r="AQ137" i="8"/>
  <c r="AH137" i="8"/>
  <c r="AH98" i="8"/>
  <c r="AQ139" i="8"/>
  <c r="AO139" i="8"/>
  <c r="AK140" i="8"/>
  <c r="AK100" i="8"/>
  <c r="AG100" i="8"/>
  <c r="AK141" i="8"/>
  <c r="AH101" i="8"/>
  <c r="AW142" i="8"/>
  <c r="AG142" i="8"/>
  <c r="AQ102" i="8"/>
  <c r="AM102" i="8"/>
  <c r="AM143" i="8"/>
  <c r="AK143" i="8"/>
  <c r="AK103" i="8"/>
  <c r="AW144" i="8"/>
  <c r="AH104" i="8"/>
  <c r="AK145" i="8"/>
  <c r="AK105" i="8"/>
  <c r="AG105" i="8"/>
  <c r="AH108" i="8"/>
  <c r="AH152" i="8"/>
  <c r="AK114" i="8"/>
  <c r="AM156" i="8"/>
  <c r="AQ116" i="8"/>
  <c r="AQ157" i="8"/>
  <c r="AI117" i="8"/>
  <c r="AM158" i="8"/>
  <c r="AK158" i="8"/>
  <c r="AM159" i="8"/>
  <c r="AK119" i="8"/>
  <c r="AG119" i="8"/>
  <c r="AH121" i="8"/>
  <c r="AK163" i="8"/>
  <c r="AH163" i="8"/>
  <c r="AK123" i="8"/>
  <c r="AG123" i="8"/>
  <c r="AQ105" i="8"/>
  <c r="AM105" i="8"/>
  <c r="AI105" i="8"/>
  <c r="AQ106" i="8"/>
  <c r="AM106" i="8"/>
  <c r="AM107" i="8"/>
  <c r="AQ108" i="8"/>
  <c r="AW111" i="8"/>
  <c r="AK111" i="8"/>
  <c r="AW152" i="8"/>
  <c r="AH112" i="8"/>
  <c r="AQ113" i="8"/>
  <c r="AM113" i="8"/>
  <c r="AM154" i="8"/>
  <c r="AH154" i="8"/>
  <c r="AI155" i="8"/>
  <c r="AK115" i="8"/>
  <c r="AM116" i="8"/>
  <c r="AO117" i="8"/>
  <c r="AH117" i="8"/>
  <c r="AQ158" i="8"/>
  <c r="AQ118" i="8"/>
  <c r="AM118" i="8"/>
  <c r="AQ159" i="8"/>
  <c r="AH159" i="8"/>
  <c r="AI160" i="8"/>
  <c r="AS161" i="8"/>
  <c r="AQ121" i="8"/>
  <c r="AK162" i="8"/>
  <c r="AH122" i="8"/>
  <c r="AH124" i="8"/>
  <c r="AM165" i="8"/>
  <c r="AK165" i="8"/>
  <c r="BC166" i="8"/>
  <c r="BL186" i="8"/>
  <c r="BL187" i="8"/>
  <c r="BD187" i="8"/>
  <c r="CK200" i="8"/>
  <c r="CK201" i="8"/>
  <c r="CK202" i="8"/>
  <c r="DJ281" i="8"/>
  <c r="DJ287" i="8"/>
  <c r="DJ288" i="8"/>
  <c r="BV219" i="8"/>
  <c r="BB219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Q148" i="8"/>
  <c r="AH148" i="8"/>
  <c r="AM108" i="8"/>
  <c r="AI108" i="8"/>
  <c r="AQ109" i="8"/>
  <c r="AM109" i="8"/>
  <c r="AQ150" i="8"/>
  <c r="AH150" i="8"/>
  <c r="AM151" i="8"/>
  <c r="AH151" i="8"/>
  <c r="AK152" i="8"/>
  <c r="AK112" i="8"/>
  <c r="AG112" i="8"/>
  <c r="AM153" i="8"/>
  <c r="AH153" i="8"/>
  <c r="AH113" i="8"/>
  <c r="AQ154" i="8"/>
  <c r="AQ114" i="8"/>
  <c r="AM114" i="8"/>
  <c r="AM155" i="8"/>
  <c r="AH155" i="8"/>
  <c r="AS116" i="8"/>
  <c r="AH116" i="8"/>
  <c r="AM157" i="8"/>
  <c r="AH157" i="8"/>
  <c r="AK117" i="8"/>
  <c r="AH118" i="8"/>
  <c r="AG159" i="8"/>
  <c r="AQ119" i="8"/>
  <c r="AM119" i="8"/>
  <c r="AM160" i="8"/>
  <c r="AK160" i="8"/>
  <c r="AG161" i="8"/>
  <c r="AM121" i="8"/>
  <c r="AI121" i="8"/>
  <c r="AH162" i="8"/>
  <c r="AK122" i="8"/>
  <c r="AW163" i="8"/>
  <c r="AQ123" i="8"/>
  <c r="AM123" i="8"/>
  <c r="AI123" i="8"/>
  <c r="AS164" i="8"/>
  <c r="AO124" i="8"/>
  <c r="AK124" i="8"/>
  <c r="AO165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N166" i="8"/>
  <c r="CK169" i="8"/>
  <c r="CI169" i="8"/>
  <c r="CK184" i="8"/>
  <c r="CI184" i="8"/>
  <c r="BN188" i="8"/>
  <c r="BH190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CK170" i="8"/>
  <c r="BL176" i="8"/>
  <c r="BH176" i="8"/>
  <c r="BL177" i="8"/>
  <c r="BD177" i="8"/>
  <c r="DJ254" i="8"/>
  <c r="BK186" i="8"/>
  <c r="BK187" i="8"/>
  <c r="BK199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BE196" i="8"/>
  <c r="BE199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3" i="8"/>
  <c r="DG246" i="8"/>
  <c r="BE173" i="8"/>
  <c r="BE175" i="8"/>
  <c r="DG251" i="8"/>
  <c r="DG267" i="8"/>
  <c r="BO4" i="8"/>
  <c r="DJ280" i="8"/>
  <c r="DG280" i="8"/>
  <c r="DJ291" i="8"/>
  <c r="BC218" i="8"/>
  <c r="BE219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J283" i="8"/>
  <c r="DG283" i="8"/>
  <c r="BN212" i="8"/>
  <c r="CI215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CR232" i="8"/>
  <c r="CN229" i="8"/>
  <c r="DL76" i="8"/>
  <c r="CV231" i="8"/>
  <c r="CP230" i="8"/>
  <c r="DB75" i="8"/>
  <c r="CI227" i="8"/>
  <c r="DT76" i="8"/>
  <c r="CP232" i="8"/>
  <c r="DT77" i="8"/>
  <c r="DE79" i="8"/>
  <c r="DQ77" i="8"/>
  <c r="CV228" i="8"/>
  <c r="DO77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A209" i="8" s="1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0" i="8"/>
  <c r="DA175" i="8"/>
  <c r="DA216" i="8"/>
  <c r="DA196" i="8"/>
  <c r="DA211" i="8"/>
  <c r="DA210" i="8"/>
  <c r="DA180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CY331" i="8"/>
  <c r="CY339" i="8"/>
  <c r="CY17" i="8"/>
  <c r="CY48" i="8"/>
  <c r="CY40" i="8"/>
  <c r="CY30" i="8"/>
  <c r="CY51" i="8"/>
  <c r="BA216" i="8"/>
  <c r="CZ97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07" i="8"/>
  <c r="AC161" i="8"/>
  <c r="AC106" i="8"/>
  <c r="AC158" i="8"/>
  <c r="GC67" i="8"/>
  <c r="FK18" i="8"/>
  <c r="AC138" i="8"/>
  <c r="Q107" i="22" s="1"/>
  <c r="AC154" i="8"/>
  <c r="GB67" i="8"/>
  <c r="AC210" i="8"/>
  <c r="AC146" i="8"/>
  <c r="GD67" i="8"/>
  <c r="AC151" i="8"/>
  <c r="Q120" i="22" s="1"/>
  <c r="AC155" i="8"/>
  <c r="FJ18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DY41" i="8"/>
  <c r="DY9" i="8"/>
  <c r="CZ90" i="8"/>
  <c r="CZ126" i="8"/>
  <c r="CZ131" i="8"/>
  <c r="CZ132" i="8"/>
  <c r="CZ141" i="8"/>
  <c r="CZ88" i="8"/>
  <c r="BB240" i="8"/>
  <c r="CZ129" i="8"/>
  <c r="CZ130" i="8"/>
  <c r="BB282" i="8"/>
  <c r="CZ91" i="8"/>
  <c r="CZ93" i="8"/>
  <c r="CZ94" i="8"/>
  <c r="CZ107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CZ127" i="8"/>
  <c r="CZ139" i="8"/>
  <c r="CZ8" i="8"/>
  <c r="CA374" i="8"/>
  <c r="CZ5" i="8"/>
  <c r="CZ95" i="8"/>
  <c r="CZ119" i="8"/>
  <c r="CZ136" i="8"/>
  <c r="CZ137" i="8"/>
  <c r="CZ138" i="8"/>
  <c r="CZ96" i="8"/>
  <c r="CZ113" i="8"/>
  <c r="CZ115" i="8"/>
  <c r="CZ120" i="8"/>
  <c r="BB272" i="8"/>
  <c r="CZ121" i="8"/>
  <c r="CZ135" i="8"/>
  <c r="BB287" i="8"/>
  <c r="CZ140" i="8"/>
  <c r="CZ144" i="8"/>
  <c r="CZ89" i="8"/>
  <c r="CZ98" i="8"/>
  <c r="BB250" i="8"/>
  <c r="CZ103" i="8"/>
  <c r="CZ104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18" i="22"/>
  <c r="Q21" i="22"/>
  <c r="Q14" i="22"/>
  <c r="Q26" i="22"/>
  <c r="O26" i="22"/>
  <c r="N20" i="22"/>
  <c r="P20" i="22"/>
  <c r="P7" i="22"/>
  <c r="P8" i="22"/>
  <c r="N8" i="22"/>
  <c r="P12" i="22"/>
  <c r="N12" i="22"/>
  <c r="N264" i="22" s="1"/>
  <c r="N5" i="22"/>
  <c r="N254" i="22" s="1"/>
  <c r="P5" i="22"/>
  <c r="P21" i="22"/>
  <c r="N21" i="22"/>
  <c r="P28" i="22"/>
  <c r="N18" i="22"/>
  <c r="P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C5" i="10" l="1"/>
  <c r="E5" i="10" s="1"/>
  <c r="CI374" i="8"/>
  <c r="AJ133" i="8"/>
  <c r="AU114" i="8"/>
  <c r="AU109" i="8"/>
  <c r="AU132" i="8"/>
  <c r="AU148" i="8"/>
  <c r="BU226" i="8"/>
  <c r="AU120" i="8"/>
  <c r="O28" i="22"/>
  <c r="BB273" i="8"/>
  <c r="BB290" i="8"/>
  <c r="BB291" i="8"/>
  <c r="BB261" i="8"/>
  <c r="BB242" i="8"/>
  <c r="AC141" i="8"/>
  <c r="AC162" i="8"/>
  <c r="Q132" i="22" s="1"/>
  <c r="AC94" i="8"/>
  <c r="AC102" i="8"/>
  <c r="CA2" i="8"/>
  <c r="CA250" i="8" s="1"/>
  <c r="BY6" i="8"/>
  <c r="BF220" i="8"/>
  <c r="BF188" i="8"/>
  <c r="AW165" i="8"/>
  <c r="AW159" i="8"/>
  <c r="AI156" i="8"/>
  <c r="AE105" i="8"/>
  <c r="AS126" i="8"/>
  <c r="BF219" i="8"/>
  <c r="AW117" i="8"/>
  <c r="AO111" i="8"/>
  <c r="AU147" i="8"/>
  <c r="AS160" i="8"/>
  <c r="AW108" i="8"/>
  <c r="AW135" i="8"/>
  <c r="AU124" i="8"/>
  <c r="AW104" i="8"/>
  <c r="AI122" i="8"/>
  <c r="AI139" i="8"/>
  <c r="AI112" i="8"/>
  <c r="AI146" i="8"/>
  <c r="AI137" i="8"/>
  <c r="AI111" i="8"/>
  <c r="CF211" i="8"/>
  <c r="CF230" i="8"/>
  <c r="BM222" i="8"/>
  <c r="BG247" i="8"/>
  <c r="BO165" i="8"/>
  <c r="CN211" i="8"/>
  <c r="CN183" i="8"/>
  <c r="AC115" i="8"/>
  <c r="AC98" i="8"/>
  <c r="AC120" i="8"/>
  <c r="CF231" i="8"/>
  <c r="AU125" i="8"/>
  <c r="AU123" i="8"/>
  <c r="AI157" i="8"/>
  <c r="AI113" i="8"/>
  <c r="AI106" i="8"/>
  <c r="AU105" i="8"/>
  <c r="AI147" i="8"/>
  <c r="AI141" i="8"/>
  <c r="AU96" i="8"/>
  <c r="AI142" i="8"/>
  <c r="AI138" i="8"/>
  <c r="AO104" i="8"/>
  <c r="CF232" i="8"/>
  <c r="CD227" i="8"/>
  <c r="CN210" i="8"/>
  <c r="CN232" i="8"/>
  <c r="F5" i="10"/>
  <c r="FY4" i="8" s="1"/>
  <c r="AJ130" i="8"/>
  <c r="BT221" i="8"/>
  <c r="BB222" i="8"/>
  <c r="BT193" i="8"/>
  <c r="AU158" i="8"/>
  <c r="AJ126" i="8"/>
  <c r="AI118" i="8"/>
  <c r="AI116" i="8"/>
  <c r="AI151" i="8"/>
  <c r="AU116" i="8"/>
  <c r="AU138" i="8"/>
  <c r="AU141" i="8"/>
  <c r="AI98" i="8"/>
  <c r="AU136" i="8"/>
  <c r="AI94" i="8"/>
  <c r="BU228" i="8"/>
  <c r="BB210" i="8"/>
  <c r="CF178" i="8"/>
  <c r="CN227" i="8"/>
  <c r="BY378" i="8"/>
  <c r="CX9" i="8"/>
  <c r="AC124" i="8"/>
  <c r="AC163" i="8"/>
  <c r="AC129" i="8"/>
  <c r="BB268" i="8"/>
  <c r="AC116" i="8"/>
  <c r="AC113" i="8"/>
  <c r="AC148" i="8"/>
  <c r="BB249" i="8"/>
  <c r="BJ196" i="8"/>
  <c r="CS374" i="8"/>
  <c r="CF227" i="8"/>
  <c r="AJ127" i="8"/>
  <c r="BM221" i="8"/>
  <c r="AJ166" i="8"/>
  <c r="BF222" i="8"/>
  <c r="BF226" i="8"/>
  <c r="AW124" i="8"/>
  <c r="AI114" i="8"/>
  <c r="AI109" i="8"/>
  <c r="AI107" i="8"/>
  <c r="AJ129" i="8"/>
  <c r="AU150" i="8"/>
  <c r="AW119" i="8"/>
  <c r="AI102" i="8"/>
  <c r="AI165" i="8"/>
  <c r="AI158" i="8"/>
  <c r="AS152" i="8"/>
  <c r="AW143" i="8"/>
  <c r="AW162" i="8"/>
  <c r="AU112" i="8"/>
  <c r="AO96" i="8"/>
  <c r="AI99" i="8"/>
  <c r="AI120" i="8"/>
  <c r="BU221" i="8"/>
  <c r="BM226" i="8"/>
  <c r="BO218" i="8"/>
  <c r="AC105" i="8"/>
  <c r="BB266" i="8"/>
  <c r="BB292" i="8"/>
  <c r="BB265" i="8"/>
  <c r="BB245" i="8"/>
  <c r="BB284" i="8"/>
  <c r="AC114" i="8"/>
  <c r="AC132" i="8"/>
  <c r="AC143" i="8"/>
  <c r="Q112" i="22" s="1"/>
  <c r="AC142" i="8"/>
  <c r="CT374" i="8"/>
  <c r="AJ131" i="8"/>
  <c r="BF230" i="8"/>
  <c r="BF228" i="8"/>
  <c r="AI164" i="8"/>
  <c r="AO122" i="8"/>
  <c r="AI119" i="8"/>
  <c r="AJ132" i="8"/>
  <c r="AS133" i="8"/>
  <c r="BF185" i="8"/>
  <c r="AU156" i="8"/>
  <c r="AI153" i="8"/>
  <c r="AI149" i="8"/>
  <c r="AU106" i="8"/>
  <c r="AO123" i="8"/>
  <c r="AU155" i="8"/>
  <c r="AW105" i="8"/>
  <c r="AS165" i="8"/>
  <c r="AS162" i="8"/>
  <c r="AW158" i="8"/>
  <c r="AW140" i="8"/>
  <c r="AI150" i="8"/>
  <c r="AW96" i="8"/>
  <c r="BG273" i="8"/>
  <c r="CN230" i="8"/>
  <c r="P130" i="22"/>
  <c r="AC160" i="8"/>
  <c r="AC150" i="8"/>
  <c r="AC121" i="8"/>
  <c r="AC137" i="8"/>
  <c r="AC95" i="8"/>
  <c r="BB171" i="8"/>
  <c r="AI133" i="8"/>
  <c r="AJ125" i="8"/>
  <c r="BT227" i="8"/>
  <c r="BF232" i="8"/>
  <c r="BF182" i="8"/>
  <c r="AW122" i="8"/>
  <c r="AO112" i="8"/>
  <c r="AJ128" i="8"/>
  <c r="AU146" i="8"/>
  <c r="AW100" i="8"/>
  <c r="AI124" i="8"/>
  <c r="AI104" i="8"/>
  <c r="AO101" i="8"/>
  <c r="BU231" i="8"/>
  <c r="BG221" i="8"/>
  <c r="BG248" i="8"/>
  <c r="BO189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CO162" i="8"/>
  <c r="N127" i="22"/>
  <c r="BZ150" i="8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Q114" i="22" s="1"/>
  <c r="AC96" i="8"/>
  <c r="AC104" i="8"/>
  <c r="AC122" i="8"/>
  <c r="AC101" i="8"/>
  <c r="AC97" i="8"/>
  <c r="AC169" i="8"/>
  <c r="Q143" i="22" s="1"/>
  <c r="AC165" i="8"/>
  <c r="Q135" i="22" s="1"/>
  <c r="AC152" i="8"/>
  <c r="O121" i="22" s="1"/>
  <c r="AC156" i="8"/>
  <c r="AC108" i="8"/>
  <c r="AC164" i="8"/>
  <c r="O134" i="22" s="1"/>
  <c r="AC109" i="8"/>
  <c r="AC110" i="8"/>
  <c r="AC118" i="8"/>
  <c r="AC135" i="8"/>
  <c r="Q104" i="22" s="1"/>
  <c r="AC208" i="8"/>
  <c r="AC139" i="8"/>
  <c r="AC153" i="8"/>
  <c r="Q122" i="22" s="1"/>
  <c r="R122" i="22" s="1"/>
  <c r="S122" i="22" s="1"/>
  <c r="AC140" i="8"/>
  <c r="O109" i="22" s="1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42" i="8"/>
  <c r="CR228" i="8"/>
  <c r="DQ271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15" i="8"/>
  <c r="DM265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220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285" i="8"/>
  <c r="DE261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Q13" i="22"/>
  <c r="R13" i="22" s="1"/>
  <c r="S13" i="22" s="1"/>
  <c r="C219" i="8"/>
  <c r="C228" i="8"/>
  <c r="H54" i="22"/>
  <c r="H58" i="22"/>
  <c r="O130" i="22"/>
  <c r="C24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BF154" i="8"/>
  <c r="BJ154" i="8"/>
  <c r="BJ306" i="8" s="1"/>
  <c r="DQ76" i="8"/>
  <c r="BJ146" i="8"/>
  <c r="O124" i="22"/>
  <c r="P104" i="22"/>
  <c r="DC76" i="8"/>
  <c r="DC228" i="8" s="1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2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66" i="8"/>
  <c r="EL65" i="8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F69" i="8"/>
  <c r="DF221" i="8" s="1"/>
  <c r="BH221" i="8"/>
  <c r="DN147" i="8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DE230" i="8" s="1"/>
  <c r="AD122" i="8"/>
  <c r="AD99" i="8"/>
  <c r="DP72" i="8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DE222" i="8" s="1"/>
  <c r="BG222" i="8"/>
  <c r="CO376" i="8"/>
  <c r="DN7" i="8"/>
  <c r="AD159" i="8"/>
  <c r="AD113" i="8"/>
  <c r="AD148" i="8"/>
  <c r="AD137" i="8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DA162" i="8"/>
  <c r="DA314" i="8" s="1"/>
  <c r="O115" i="22"/>
  <c r="Q129" i="22"/>
  <c r="O128" i="22"/>
  <c r="O125" i="22"/>
  <c r="O256" i="22" s="1"/>
  <c r="O106" i="22"/>
  <c r="O114" i="22"/>
  <c r="O112" i="22"/>
  <c r="Q105" i="22"/>
  <c r="Q117" i="22"/>
  <c r="O110" i="22"/>
  <c r="Q110" i="22"/>
  <c r="O105" i="22"/>
  <c r="P119" i="22"/>
  <c r="N124" i="22"/>
  <c r="N134" i="22"/>
  <c r="P121" i="22"/>
  <c r="O127" i="22"/>
  <c r="O108" i="22"/>
  <c r="Q128" i="22"/>
  <c r="P134" i="22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BZ313" i="8"/>
  <c r="CZ161" i="8"/>
  <c r="CZ313" i="8" s="1"/>
  <c r="CA313" i="8"/>
  <c r="CA302" i="8"/>
  <c r="C88" i="16"/>
  <c r="FB24" i="8" s="1"/>
  <c r="W27" i="22" s="1"/>
  <c r="CZ159" i="8"/>
  <c r="CZ311" i="8" s="1"/>
  <c r="Q56" i="22"/>
  <c r="O56" i="22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X3" i="8"/>
  <c r="F89" i="16"/>
  <c r="O143" i="22" l="1"/>
  <c r="BZ314" i="8"/>
  <c r="R132" i="22"/>
  <c r="S132" i="22" s="1"/>
  <c r="DP224" i="8"/>
  <c r="DP227" i="8"/>
  <c r="DE225" i="8"/>
  <c r="DE218" i="8"/>
  <c r="DM186" i="8"/>
  <c r="DQ182" i="8"/>
  <c r="DC294" i="8"/>
  <c r="DB228" i="8"/>
  <c r="DK223" i="8"/>
  <c r="DP231" i="8"/>
  <c r="O132" i="22"/>
  <c r="DP232" i="8"/>
  <c r="DI224" i="8"/>
  <c r="DK224" i="8"/>
  <c r="DE241" i="8"/>
  <c r="DE185" i="8"/>
  <c r="DM178" i="8"/>
  <c r="DQ220" i="8"/>
  <c r="DC285" i="8"/>
  <c r="AD218" i="8"/>
  <c r="G106" i="22" s="1"/>
  <c r="DK283" i="8"/>
  <c r="P145" i="22"/>
  <c r="R145" i="22" s="1"/>
  <c r="S145" i="22" s="1"/>
  <c r="CB299" i="8"/>
  <c r="EL121" i="8"/>
  <c r="DT221" i="8"/>
  <c r="DK231" i="8"/>
  <c r="DI221" i="8"/>
  <c r="DL148" i="8"/>
  <c r="DT150" i="8"/>
  <c r="DE291" i="8"/>
  <c r="DM176" i="8"/>
  <c r="DQ265" i="8"/>
  <c r="DC214" i="8"/>
  <c r="DP228" i="8"/>
  <c r="AD245" i="8"/>
  <c r="G133" i="22" s="1"/>
  <c r="AB242" i="8"/>
  <c r="DP221" i="8"/>
  <c r="Q121" i="22"/>
  <c r="EL122" i="8"/>
  <c r="DE376" i="8"/>
  <c r="DE249" i="8"/>
  <c r="DC175" i="8"/>
  <c r="DW9" i="8"/>
  <c r="DW153" i="8" s="1"/>
  <c r="CX378" i="8"/>
  <c r="DP223" i="8"/>
  <c r="AI217" i="8"/>
  <c r="FY54" i="8" s="1"/>
  <c r="FY69" i="8" s="1"/>
  <c r="DP225" i="8"/>
  <c r="AB227" i="8"/>
  <c r="EL120" i="8"/>
  <c r="CG299" i="8"/>
  <c r="DK222" i="8"/>
  <c r="DC376" i="8"/>
  <c r="DE227" i="8"/>
  <c r="DE295" i="8"/>
  <c r="DM281" i="8"/>
  <c r="DM209" i="8"/>
  <c r="DQ175" i="8"/>
  <c r="DC170" i="8"/>
  <c r="DI225" i="8"/>
  <c r="DE221" i="8"/>
  <c r="DE228" i="8"/>
  <c r="DE256" i="8"/>
  <c r="DM170" i="8"/>
  <c r="AB221" i="8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R127" i="22"/>
  <c r="S127" i="22" s="1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L297" i="8" s="1"/>
  <c r="DB149" i="8"/>
  <c r="DO224" i="8"/>
  <c r="DH146" i="8"/>
  <c r="DH298" i="8" s="1"/>
  <c r="CQ223" i="8"/>
  <c r="CQ228" i="8"/>
  <c r="CL222" i="8"/>
  <c r="DK201" i="8"/>
  <c r="AB238" i="8"/>
  <c r="DK270" i="8"/>
  <c r="CG222" i="8"/>
  <c r="AB247" i="8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Q232" i="22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N213" i="22" s="1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I108" i="22" s="1"/>
  <c r="AD216" i="8"/>
  <c r="G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T303" i="8" s="1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I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J27" i="8" s="1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R149" i="22" s="1"/>
  <c r="S149" i="22" s="1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Q247" i="22" s="1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I135" i="22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56" i="22"/>
  <c r="S56" i="22" s="1"/>
  <c r="R58" i="22"/>
  <c r="S58" i="22" s="1"/>
  <c r="R264" i="22"/>
  <c r="S12" i="22"/>
  <c r="S264" i="22" s="1"/>
  <c r="G254" i="22"/>
  <c r="I5" i="22"/>
  <c r="I254" i="22" s="1"/>
  <c r="K264" i="22"/>
  <c r="E26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J20" i="8" s="1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O232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J45" i="8" l="1"/>
  <c r="FJ40" i="8"/>
  <c r="P230" i="22"/>
  <c r="N238" i="22"/>
  <c r="P228" i="22"/>
  <c r="N240" i="22"/>
  <c r="FJ44" i="8"/>
  <c r="FJ39" i="8"/>
  <c r="AC247" i="8"/>
  <c r="AF247" i="8" s="1"/>
  <c r="K135" i="22" s="1"/>
  <c r="E135" i="22" s="1"/>
  <c r="O247" i="22"/>
  <c r="AC217" i="8"/>
  <c r="AF217" i="8" s="1"/>
  <c r="K105" i="22" s="1"/>
  <c r="E105" i="22" s="1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GB56" i="8" l="1"/>
  <c r="FJ41" i="8"/>
  <c r="AF259" i="8"/>
  <c r="K149" i="22" s="1"/>
  <c r="E149" i="22" s="1"/>
  <c r="AE252" i="8"/>
  <c r="J139" i="22" s="1"/>
  <c r="AF260" i="8"/>
  <c r="K147" i="22" s="1"/>
  <c r="E147" i="22" s="1"/>
  <c r="CZ424" i="8"/>
  <c r="DC424" i="8" s="1"/>
  <c r="K195" i="22" s="1"/>
  <c r="E195" i="22" s="1"/>
  <c r="R226" i="22"/>
  <c r="S226" i="22" s="1"/>
  <c r="R182" i="22"/>
  <c r="S182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GD56" i="8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O55" i="8" l="1"/>
  <c r="FP55" i="8" s="1"/>
  <c r="FR55" i="8" s="1"/>
  <c r="FT55" i="8" s="1"/>
  <c r="FJ48" i="8"/>
  <c r="FJ42" i="8"/>
  <c r="FO56" i="8" s="1"/>
  <c r="FP56" i="8" s="1"/>
  <c r="FR56" i="8" s="1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<sst xmlns="http://schemas.openxmlformats.org/spreadsheetml/2006/main" count="25521" uniqueCount="681">
  <si>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</si>
  <si>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</si>
  <si>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</si>
  <si>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</si>
  <si>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</si>
  <si>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</si>
  <si>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</si>
  <si>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</si>
  <si>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</si>
  <si>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</si>
  <si>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</si>
  <si>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</si>
  <si>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</si>
  <si>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</si>
  <si>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</si>
  <si>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</si>
  <si>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</si>
  <si>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</si>
  <si>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</si>
  <si>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</si>
  <si>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</si>
  <si>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</si>
  <si>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</si>
  <si>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</si>
  <si>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</si>
  <si>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</si>
  <si>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</si>
  <si>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</si>
  <si>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</si>
  <si>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</si>
  <si>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</si>
  <si>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</si>
  <si>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</si>
  <si>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</si>
  <si>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</si>
  <si>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</si>
  <si>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</si>
  <si>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</si>
  <si>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</si>
  <si>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</si>
  <si>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</si>
  <si>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</si>
  <si>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</si>
  <si>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</si>
  <si>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</si>
  <si>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</si>
  <si>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</si>
  <si>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</si>
  <si>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</si>
  <si>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</si>
  <si>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</si>
  <si>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</si>
  <si>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</si>
  <si>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</si>
  <si>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</si>
  <si>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</si>
  <si>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</si>
  <si>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</si>
  <si>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</si>
  <si>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</si>
  <si>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</si>
  <si>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</si>
  <si>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</si>
  <si>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</si>
  <si>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</si>
  <si>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</si>
  <si>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</si>
  <si>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</si>
  <si>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</si>
  <si>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</si>
  <si>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</si>
  <si>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</si>
  <si>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</si>
  <si>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</si>
  <si>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</si>
  <si>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</si>
  <si>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</si>
  <si>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</si>
  <si>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</si>
  <si>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</si>
  <si>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</si>
  <si>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</si>
  <si>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</si>
  <si>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</si>
  <si>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</si>
  <si>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</si>
  <si>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</si>
  <si>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</si>
  <si>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</si>
  <si>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</si>
  <si>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</si>
  <si>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</si>
  <si>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</si>
  <si>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</si>
  <si>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</si>
  <si>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</si>
  <si>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</si>
  <si>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</si>
  <si>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</si>
  <si>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</si>
  <si>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</si>
  <si>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</si>
  <si>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</si>
  <si>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</si>
  <si>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</si>
  <si>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</si>
  <si>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</si>
  <si>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</si>
  <si>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</si>
  <si>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</si>
  <si>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</si>
  <si>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</si>
  <si>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</si>
  <si>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</si>
  <si>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</si>
  <si>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</si>
  <si>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</si>
  <si>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</si>
  <si>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</si>
  <si>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</si>
  <si>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</si>
  <si>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</si>
  <si>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</si>
  <si>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</si>
  <si>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</si>
  <si>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</si>
  <si>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</si>
  <si>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</si>
  <si>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</si>
  <si>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</si>
  <si>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</si>
  <si>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</si>
  <si>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</si>
  <si>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</si>
  <si>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</si>
  <si>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</si>
  <si>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</si>
  <si>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</si>
  <si>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</si>
  <si>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</si>
  <si>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</si>
  <si>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</si>
  <si>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</si>
  <si>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</si>
  <si>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</si>
  <si>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</si>
  <si>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</si>
  <si>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</si>
  <si>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</si>
  <si>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</si>
  <si>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</si>
  <si>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</si>
  <si>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</si>
  <si>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</si>
  <si>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</si>
  <si>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</si>
  <si>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</si>
  <si>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</si>
  <si>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</si>
  <si>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</si>
  <si>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</si>
  <si>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</si>
  <si>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</si>
  <si>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</si>
  <si>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</si>
  <si>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</si>
  <si>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</si>
  <si>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</si>
  <si>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</si>
  <si>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</si>
  <si>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</si>
  <si>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</si>
  <si>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</si>
  <si>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</si>
  <si>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</si>
  <si>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</si>
  <si>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</si>
  <si>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</si>
  <si>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</si>
  <si>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</si>
  <si>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</si>
  <si>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</si>
  <si>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</si>
  <si>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</si>
  <si>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</si>
  <si>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</si>
  <si>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</si>
  <si>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</si>
  <si>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</si>
  <si>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</si>
  <si>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</si>
  <si>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</si>
  <si>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</si>
  <si>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</si>
  <si>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</si>
  <si>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</si>
  <si>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</si>
  <si>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</si>
  <si>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</si>
  <si>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</si>
  <si>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</si>
  <si>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</si>
  <si>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</si>
  <si>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</si>
  <si>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</si>
  <si>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</si>
  <si>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</si>
  <si>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</si>
  <si>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</si>
  <si>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</si>
  <si>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</si>
  <si>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</si>
  <si>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</si>
  <si>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</si>
  <si>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</si>
  <si>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</si>
  <si>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</si>
  <si>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</si>
  <si>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</si>
  <si>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</si>
  <si>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</si>
  <si>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</si>
  <si>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</si>
  <si>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</si>
  <si>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</si>
  <si>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</si>
  <si>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</si>
  <si>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</si>
  <si>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</si>
  <si>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</si>
  <si>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</si>
  <si>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</si>
  <si>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</si>
  <si>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</si>
  <si>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</si>
  <si>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</si>
  <si>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</si>
  <si>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</si>
  <si>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</si>
  <si>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</si>
  <si>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</si>
  <si>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</si>
  <si>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</si>
  <si>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</si>
  <si>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</si>
  <si>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</si>
  <si>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</si>
  <si>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</si>
  <si>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</si>
  <si>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</si>
  <si>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</si>
  <si>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</si>
  <si>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</si>
  <si>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</si>
  <si>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</si>
  <si>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</si>
  <si>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</si>
  <si>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</si>
  <si>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</si>
  <si>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</si>
  <si>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</si>
  <si>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</si>
  <si>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</si>
  <si>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</si>
  <si>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</si>
  <si>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</si>
  <si>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</si>
  <si>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</si>
  <si>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</si>
  <si>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</si>
  <si>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</si>
  <si>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</si>
  <si>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</si>
  <si>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</si>
  <si>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</si>
  <si>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</si>
  <si>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</si>
  <si>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</si>
  <si>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</si>
  <si>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</si>
  <si>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</si>
  <si>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</si>
  <si>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</si>
  <si>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</si>
  <si>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</si>
  <si>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</si>
  <si>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</si>
  <si>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</si>
  <si>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</si>
  <si>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</si>
  <si>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</si>
  <si>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</si>
  <si>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</si>
  <si>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</si>
  <si>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</si>
  <si>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</si>
  <si>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</si>
  <si>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</si>
  <si>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</si>
  <si>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</si>
  <si>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</si>
  <si>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</si>
  <si>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</si>
  <si>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</si>
  <si>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</si>
  <si>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</si>
  <si>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</si>
  <si>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</si>
  <si>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</si>
  <si>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</si>
  <si>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</si>
  <si>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</si>
  <si>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</si>
  <si>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</si>
  <si>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</si>
  <si>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</si>
  <si>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</si>
  <si>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</si>
  <si>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</si>
  <si>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</si>
  <si>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</si>
  <si>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</si>
  <si>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</si>
  <si>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</si>
  <si>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</si>
  <si>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</si>
  <si>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</si>
  <si>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</si>
  <si>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</si>
  <si>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</si>
  <si>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</si>
  <si>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</si>
  <si>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</si>
  <si>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</si>
  <si>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</si>
  <si>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</si>
  <si>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</si>
  <si>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</si>
  <si>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</si>
  <si>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</si>
  <si>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</si>
  <si>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</si>
  <si>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</si>
  <si>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</si>
  <si>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</si>
  <si>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</si>
  <si>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</si>
  <si>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</si>
  <si>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</si>
  <si>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</si>
  <si>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</si>
  <si>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</si>
  <si>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</si>
  <si>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</si>
  <si>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</si>
  <si>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</si>
  <si>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</si>
  <si>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</si>
  <si>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</si>
  <si>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</si>
  <si>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</si>
  <si>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</si>
  <si>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</si>
  <si>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</si>
  <si>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</si>
  <si>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</si>
  <si>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</si>
  <si>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</si>
  <si>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</si>
  <si>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</si>
  <si>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</si>
  <si>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</si>
  <si>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</si>
  <si>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</si>
  <si>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</si>
  <si>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</si>
  <si>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</si>
  <si>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</si>
  <si>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</si>
  <si>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</si>
  <si>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</si>
  <si>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</si>
  <si>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</si>
  <si>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</si>
  <si>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</si>
  <si>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</si>
  <si>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</si>
  <si>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</si>
  <si>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</si>
  <si>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</si>
  <si>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</si>
  <si>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</si>
  <si>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</si>
  <si>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</si>
  <si>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</si>
  <si>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</si>
  <si>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</si>
  <si>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</si>
  <si>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</si>
  <si>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</si>
  <si>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</si>
  <si>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</si>
  <si>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</si>
  <si>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</si>
  <si>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</si>
  <si>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</si>
  <si>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</si>
  <si>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</si>
  <si>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</si>
  <si>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</si>
  <si>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</si>
  <si>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</si>
  <si>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</si>
  <si>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</si>
  <si>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</si>
  <si>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</si>
  <si>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</si>
  <si>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</si>
  <si>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</si>
  <si>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</si>
  <si>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</si>
  <si>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</si>
  <si>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</si>
  <si>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</si>
  <si>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</si>
  <si>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</si>
  <si>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</si>
  <si>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</si>
  <si>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</si>
  <si>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</si>
  <si>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</si>
  <si>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</si>
  <si>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</si>
  <si>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</si>
  <si>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</si>
  <si>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</si>
  <si>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</si>
  <si>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</si>
  <si>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</si>
  <si>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</si>
  <si>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</si>
  <si>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</si>
  <si>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</si>
  <si>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</si>
  <si>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</si>
  <si>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</si>
  <si>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</si>
  <si>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</si>
  <si>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</si>
  <si>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</si>
  <si>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</si>
  <si>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</si>
  <si>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</si>
  <si>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</si>
  <si>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</si>
  <si>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</si>
  <si>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</si>
  <si>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</si>
  <si>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</si>
  <si>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</si>
  <si>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</si>
  <si>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</si>
  <si>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</si>
  <si>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</si>
  <si>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</si>
  <si>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</si>
  <si>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</si>
  <si>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</si>
  <si>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</si>
  <si>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</si>
  <si>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</si>
  <si>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</si>
  <si>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</si>
  <si>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</si>
  <si>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</si>
  <si>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</si>
  <si>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</si>
  <si>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</si>
  <si>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</si>
  <si>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</si>
  <si>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</si>
  <si>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</si>
  <si>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</si>
  <si>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</si>
  <si>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</si>
  <si>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</si>
  <si>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</si>
  <si>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</si>
  <si>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</si>
  <si>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</si>
  <si>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</si>
  <si>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</si>
  <si>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</si>
  <si>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</si>
  <si>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</si>
  <si>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</si>
  <si>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</si>
  <si>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</si>
  <si>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</si>
  <si>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</si>
  <si>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</si>
  <si>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</si>
  <si>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</si>
  <si>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</si>
  <si>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</si>
  <si>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</si>
  <si>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</si>
  <si>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</si>
  <si>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</si>
  <si>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</si>
  <si>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</si>
  <si>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</si>
  <si>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</si>
  <si>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</si>
  <si>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</si>
  <si>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</si>
  <si>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</si>
  <si>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</si>
  <si>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</si>
  <si>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</si>
  <si>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</si>
  <si>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</si>
  <si>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</si>
  <si>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</si>
  <si>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</si>
  <si>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</si>
  <si>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</si>
  <si>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</si>
  <si>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</si>
  <si>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</si>
  <si>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</si>
  <si>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</si>
  <si>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</si>
  <si>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</si>
  <si>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</si>
  <si>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</si>
  <si>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</si>
  <si>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</si>
  <si>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</si>
  <si>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</si>
  <si>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</si>
  <si>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</si>
  <si>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</si>
  <si>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</si>
  <si>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</si>
  <si>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</si>
  <si>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</si>
  <si>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</si>
  <si>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</si>
  <si>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</si>
  <si>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</si>
  <si>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</si>
  <si>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</si>
  <si>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</si>
  <si>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</si>
  <si>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</si>
  <si>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</si>
  <si>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</si>
  <si>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</si>
  <si>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</si>
  <si>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</si>
  <si>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</si>
  <si>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</si>
  <si>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</si>
  <si>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</si>
  <si>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</si>
  <si>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</si>
  <si>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</si>
  <si>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</si>
  <si>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</si>
  <si>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</si>
  <si>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</si>
  <si>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</si>
  <si>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</si>
  <si>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</si>
  <si>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</si>
  <si>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</si>
  <si>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</si>
  <si>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</si>
  <si>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</si>
  <si>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</si>
  <si>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</si>
  <si>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</si>
  <si>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</si>
  <si>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</si>
  <si>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</si>
  <si>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</si>
  <si>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</si>
  <si>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</si>
  <si>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</si>
  <si>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</si>
  <si>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</si>
  <si>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</si>
  <si>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</si>
  <si>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</si>
  <si>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</si>
  <si>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</si>
  <si>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</si>
  <si>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</si>
  <si>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</si>
  <si>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</si>
  <si>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</si>
  <si>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</si>
  <si>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</si>
  <si>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</si>
  <si>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</si>
  <si>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</si>
  <si>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</si>
  <si>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</si>
  <si>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</si>
  <si>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</si>
  <si>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</si>
  <si>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</si>
  <si>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</si>
  <si>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</si>
  <si>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</si>
  <si>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</si>
  <si>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</si>
  <si>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</si>
  <si>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</si>
  <si>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</si>
  <si>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</si>
  <si>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</si>
  <si>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</si>
  <si>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</si>
  <si>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</si>
  <si>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</si>
  <si>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</si>
  <si>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</si>
  <si>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</si>
  <si>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</si>
  <si>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</si>
  <si>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</si>
  <si>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</si>
  <si>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</si>
  <si>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</si>
  <si>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</si>
  <si>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</si>
  <si>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</si>
  <si>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</si>
  <si>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</si>
  <si>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</si>
  <si>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</si>
  <si>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</si>
  <si>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</si>
  <si>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</si>
  <si>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</si>
  <si>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</si>
  <si>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</si>
  <si>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</si>
  <si>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</si>
  <si>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</si>
  <si>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</si>
  <si>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</si>
  <si>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</si>
  <si>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</si>
  <si>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</si>
  <si>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</si>
  <si>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</si>
  <si>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</si>
  <si>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</si>
  <si>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</si>
  <si>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</si>
  <si>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</si>
  <si>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</si>
  <si>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</si>
  <si>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</si>
  <si>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</si>
  <si>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</si>
  <si>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R</t>
  </si>
  <si>
    <t>E/W</t>
  </si>
  <si>
    <t>M NC)</t>
  </si>
  <si>
    <t xml:space="preserve">M (C) </t>
  </si>
  <si>
    <t>S</t>
  </si>
  <si>
    <t>B,C,D</t>
  </si>
  <si>
    <t>F,G</t>
  </si>
  <si>
    <t>F,H</t>
  </si>
  <si>
    <t>PSAT16</t>
  </si>
  <si>
    <t>ACTP10</t>
  </si>
  <si>
    <t>50?</t>
  </si>
  <si>
    <t>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</si>
</sst>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0</xdr:row>
          <xdr:rowOff>142875</xdr:rowOff>
        </xdr:from>
        <xdr:to>
          <xdr:col>2</xdr:col>
          <xdr:colOff>409575</xdr:colOff>
          <xdr:row>0</xdr:row>
          <xdr:rowOff>371475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0</xdr:row>
          <xdr:rowOff>142875</xdr:rowOff>
        </xdr:from>
        <xdr:to>
          <xdr:col>3</xdr:col>
          <xdr:colOff>409575</xdr:colOff>
          <xdr:row>0</xdr:row>
          <xdr:rowOff>371475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142875</xdr:rowOff>
        </xdr:from>
        <xdr:to>
          <xdr:col>4</xdr:col>
          <xdr:colOff>409575</xdr:colOff>
          <xdr:row>0</xdr:row>
          <xdr:rowOff>371475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142875</xdr:rowOff>
        </xdr:from>
        <xdr:to>
          <xdr:col>5</xdr:col>
          <xdr:colOff>409575</xdr:colOff>
          <xdr:row>0</xdr:row>
          <xdr:rowOff>371475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142875</xdr:rowOff>
        </xdr:from>
        <xdr:to>
          <xdr:col>6</xdr:col>
          <xdr:colOff>409575</xdr:colOff>
          <xdr:row>0</xdr:row>
          <xdr:rowOff>371475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0</xdr:row>
          <xdr:rowOff>142875</xdr:rowOff>
        </xdr:from>
        <xdr:to>
          <xdr:col>7</xdr:col>
          <xdr:colOff>409575</xdr:colOff>
          <xdr:row>0</xdr:row>
          <xdr:rowOff>371475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0</xdr:row>
          <xdr:rowOff>142875</xdr:rowOff>
        </xdr:from>
        <xdr:to>
          <xdr:col>8</xdr:col>
          <xdr:colOff>409575</xdr:colOff>
          <xdr:row>0</xdr:row>
          <xdr:rowOff>371475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0</xdr:row>
          <xdr:rowOff>142875</xdr:rowOff>
        </xdr:from>
        <xdr:to>
          <xdr:col>9</xdr:col>
          <xdr:colOff>409575</xdr:colOff>
          <xdr:row>0</xdr:row>
          <xdr:rowOff>371475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0</xdr:row>
          <xdr:rowOff>142875</xdr:rowOff>
        </xdr:from>
        <xdr:to>
          <xdr:col>10</xdr:col>
          <xdr:colOff>409575</xdr:colOff>
          <xdr:row>0</xdr:row>
          <xdr:rowOff>371475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0</xdr:row>
          <xdr:rowOff>142875</xdr:rowOff>
        </xdr:from>
        <xdr:to>
          <xdr:col>11</xdr:col>
          <xdr:colOff>409575</xdr:colOff>
          <xdr:row>0</xdr:row>
          <xdr:rowOff>371475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142875</xdr:rowOff>
        </xdr:from>
        <xdr:to>
          <xdr:col>12</xdr:col>
          <xdr:colOff>409575</xdr:colOff>
          <xdr:row>0</xdr:row>
          <xdr:rowOff>371475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0</xdr:row>
          <xdr:rowOff>142875</xdr:rowOff>
        </xdr:from>
        <xdr:to>
          <xdr:col>13</xdr:col>
          <xdr:colOff>409575</xdr:colOff>
          <xdr:row>0</xdr:row>
          <xdr:rowOff>371475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0</xdr:row>
          <xdr:rowOff>142875</xdr:rowOff>
        </xdr:from>
        <xdr:to>
          <xdr:col>14</xdr:col>
          <xdr:colOff>409575</xdr:colOff>
          <xdr:row>0</xdr:row>
          <xdr:rowOff>371475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219075</xdr:colOff>
          <xdr:row>0</xdr:row>
          <xdr:rowOff>142875</xdr:rowOff>
        </xdr:from>
        <xdr:to>
          <xdr:col>15</xdr:col>
          <xdr:colOff>409575</xdr:colOff>
          <xdr:row>0</xdr:row>
          <xdr:rowOff>371475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0</xdr:row>
          <xdr:rowOff>142875</xdr:rowOff>
        </xdr:from>
        <xdr:to>
          <xdr:col>16</xdr:col>
          <xdr:colOff>409575</xdr:colOff>
          <xdr:row>0</xdr:row>
          <xdr:rowOff>371475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0</xdr:row>
          <xdr:rowOff>142875</xdr:rowOff>
        </xdr:from>
        <xdr:to>
          <xdr:col>17</xdr:col>
          <xdr:colOff>409575</xdr:colOff>
          <xdr:row>0</xdr:row>
          <xdr:rowOff>371475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219075</xdr:colOff>
          <xdr:row>0</xdr:row>
          <xdr:rowOff>142875</xdr:rowOff>
        </xdr:from>
        <xdr:to>
          <xdr:col>18</xdr:col>
          <xdr:colOff>409575</xdr:colOff>
          <xdr:row>0</xdr:row>
          <xdr:rowOff>371475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219075</xdr:colOff>
          <xdr:row>0</xdr:row>
          <xdr:rowOff>142875</xdr:rowOff>
        </xdr:from>
        <xdr:to>
          <xdr:col>19</xdr:col>
          <xdr:colOff>409575</xdr:colOff>
          <xdr:row>0</xdr:row>
          <xdr:rowOff>371475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219075</xdr:colOff>
          <xdr:row>0</xdr:row>
          <xdr:rowOff>142875</xdr:rowOff>
        </xdr:from>
        <xdr:to>
          <xdr:col>20</xdr:col>
          <xdr:colOff>409575</xdr:colOff>
          <xdr:row>0</xdr:row>
          <xdr:rowOff>371475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219075</xdr:colOff>
          <xdr:row>0</xdr:row>
          <xdr:rowOff>142875</xdr:rowOff>
        </xdr:from>
        <xdr:to>
          <xdr:col>21</xdr:col>
          <xdr:colOff>409575</xdr:colOff>
          <xdr:row>0</xdr:row>
          <xdr:rowOff>371475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0</xdr:row>
          <xdr:rowOff>142875</xdr:rowOff>
        </xdr:from>
        <xdr:to>
          <xdr:col>22</xdr:col>
          <xdr:colOff>409575</xdr:colOff>
          <xdr:row>0</xdr:row>
          <xdr:rowOff>371475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0</xdr:row>
          <xdr:rowOff>142875</xdr:rowOff>
        </xdr:from>
        <xdr:to>
          <xdr:col>23</xdr:col>
          <xdr:colOff>409575</xdr:colOff>
          <xdr:row>0</xdr:row>
          <xdr:rowOff>371475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219075</xdr:colOff>
          <xdr:row>0</xdr:row>
          <xdr:rowOff>142875</xdr:rowOff>
        </xdr:from>
        <xdr:to>
          <xdr:col>24</xdr:col>
          <xdr:colOff>409575</xdr:colOff>
          <xdr:row>0</xdr:row>
          <xdr:rowOff>371475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447675</xdr:rowOff>
        </xdr:from>
        <xdr:to>
          <xdr:col>28</xdr:col>
          <xdr:colOff>0</xdr:colOff>
          <xdr:row>2</xdr:row>
          <xdr:rowOff>447675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180975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276225</xdr:colOff>
          <xdr:row>13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topLeftCell="A230" workbookViewId="0">
      <selection activeCell="J1" sqref="J1:J242"/>
    </sheetView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585</v>
      </c>
      <c r="C2" t="s">
        <v>586</v>
      </c>
      <c r="D2" t="s">
        <v>585</v>
      </c>
      <c r="E2" t="s">
        <v>586</v>
      </c>
      <c r="F2" t="s">
        <v>585</v>
      </c>
      <c r="G2" t="s">
        <v>586</v>
      </c>
      <c r="H2" t="s">
        <v>585</v>
      </c>
      <c r="I2" t="s">
        <v>586</v>
      </c>
      <c r="J2" t="s">
        <v>585</v>
      </c>
      <c r="K2" t="s">
        <v>586</v>
      </c>
      <c r="L2" t="s">
        <v>585</v>
      </c>
      <c r="M2" t="s">
        <v>586</v>
      </c>
      <c r="N2" t="s">
        <v>585</v>
      </c>
      <c r="O2" t="s">
        <v>586</v>
      </c>
      <c r="P2" t="s">
        <v>585</v>
      </c>
      <c r="Q2" t="s">
        <v>586</v>
      </c>
      <c r="R2" t="s">
        <v>586</v>
      </c>
      <c r="S2" t="s">
        <v>586</v>
      </c>
      <c r="T2" t="s">
        <v>586</v>
      </c>
      <c r="U2" t="s">
        <v>586</v>
      </c>
      <c r="V2" t="s">
        <v>586</v>
      </c>
      <c r="W2" t="s">
        <v>586</v>
      </c>
      <c r="X2" t="s">
        <v>585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587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588</v>
      </c>
      <c r="F36" t="s">
        <v>588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588</v>
      </c>
      <c r="N36" t="s">
        <v>160</v>
      </c>
      <c r="O36" t="s">
        <v>588</v>
      </c>
      <c r="P36" t="s">
        <v>161</v>
      </c>
      <c r="Q36" t="s">
        <v>159</v>
      </c>
      <c r="R36" t="s">
        <v>588</v>
      </c>
      <c r="S36" t="s">
        <v>588</v>
      </c>
      <c r="T36" t="s">
        <v>588</v>
      </c>
      <c r="U36" t="s">
        <v>588</v>
      </c>
      <c r="V36" t="s">
        <v>588</v>
      </c>
      <c r="W36" t="s">
        <v>588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588</v>
      </c>
      <c r="F37" t="s">
        <v>588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588</v>
      </c>
      <c r="O37" t="s">
        <v>588</v>
      </c>
      <c r="P37" t="s">
        <v>159</v>
      </c>
      <c r="Q37" t="s">
        <v>161</v>
      </c>
      <c r="R37" t="s">
        <v>588</v>
      </c>
      <c r="S37" t="s">
        <v>588</v>
      </c>
      <c r="T37" t="s">
        <v>588</v>
      </c>
      <c r="U37" t="s">
        <v>588</v>
      </c>
      <c r="V37" t="s">
        <v>588</v>
      </c>
      <c r="W37" t="s">
        <v>588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588</v>
      </c>
      <c r="F38" t="s">
        <v>588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588</v>
      </c>
      <c r="N38" t="s">
        <v>159</v>
      </c>
      <c r="O38" t="s">
        <v>588</v>
      </c>
      <c r="P38" t="s">
        <v>159</v>
      </c>
      <c r="Q38" t="s">
        <v>161</v>
      </c>
      <c r="R38" t="s">
        <v>588</v>
      </c>
      <c r="S38" t="s">
        <v>588</v>
      </c>
      <c r="T38" t="s">
        <v>588</v>
      </c>
      <c r="U38" t="s">
        <v>588</v>
      </c>
      <c r="V38" t="s">
        <v>588</v>
      </c>
      <c r="W38" t="s">
        <v>588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588</v>
      </c>
      <c r="F39" t="s">
        <v>588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588</v>
      </c>
      <c r="N39" t="s">
        <v>161</v>
      </c>
      <c r="O39" t="s">
        <v>588</v>
      </c>
      <c r="P39" t="s">
        <v>161</v>
      </c>
      <c r="Q39" t="s">
        <v>162</v>
      </c>
      <c r="R39" t="s">
        <v>588</v>
      </c>
      <c r="S39" t="s">
        <v>588</v>
      </c>
      <c r="T39" t="s">
        <v>588</v>
      </c>
      <c r="U39" t="s">
        <v>588</v>
      </c>
      <c r="V39" t="s">
        <v>588</v>
      </c>
      <c r="W39" t="s">
        <v>588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588</v>
      </c>
      <c r="F40" t="s">
        <v>588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588</v>
      </c>
      <c r="N40" t="s">
        <v>159</v>
      </c>
      <c r="O40" t="s">
        <v>588</v>
      </c>
      <c r="P40" t="s">
        <v>160</v>
      </c>
      <c r="Q40" t="s">
        <v>160</v>
      </c>
      <c r="R40" t="s">
        <v>588</v>
      </c>
      <c r="S40" t="s">
        <v>588</v>
      </c>
      <c r="T40" t="s">
        <v>588</v>
      </c>
      <c r="U40" t="s">
        <v>588</v>
      </c>
      <c r="V40" t="s">
        <v>588</v>
      </c>
      <c r="W40" t="s">
        <v>588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588</v>
      </c>
      <c r="F41" t="s">
        <v>588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588</v>
      </c>
      <c r="N41" t="s">
        <v>160</v>
      </c>
      <c r="O41" t="s">
        <v>588</v>
      </c>
      <c r="P41" t="s">
        <v>161</v>
      </c>
      <c r="Q41" t="s">
        <v>162</v>
      </c>
      <c r="R41" t="s">
        <v>588</v>
      </c>
      <c r="S41" t="s">
        <v>588</v>
      </c>
      <c r="T41" t="s">
        <v>588</v>
      </c>
      <c r="U41" t="s">
        <v>588</v>
      </c>
      <c r="V41" t="s">
        <v>588</v>
      </c>
      <c r="W41" t="s">
        <v>588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588</v>
      </c>
      <c r="F42" t="s">
        <v>588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588</v>
      </c>
      <c r="N42" t="s">
        <v>159</v>
      </c>
      <c r="O42" t="s">
        <v>588</v>
      </c>
      <c r="P42" t="s">
        <v>161</v>
      </c>
      <c r="Q42" t="s">
        <v>160</v>
      </c>
      <c r="R42" t="s">
        <v>588</v>
      </c>
      <c r="S42" t="s">
        <v>588</v>
      </c>
      <c r="T42" t="s">
        <v>588</v>
      </c>
      <c r="U42" t="s">
        <v>588</v>
      </c>
      <c r="V42" t="s">
        <v>588</v>
      </c>
      <c r="W42" t="s">
        <v>588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588</v>
      </c>
      <c r="F43" t="s">
        <v>588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588</v>
      </c>
      <c r="O43" t="s">
        <v>588</v>
      </c>
      <c r="P43" t="s">
        <v>160</v>
      </c>
      <c r="Q43" t="s">
        <v>162</v>
      </c>
      <c r="R43" t="s">
        <v>588</v>
      </c>
      <c r="S43" t="s">
        <v>588</v>
      </c>
      <c r="T43" t="s">
        <v>588</v>
      </c>
      <c r="U43" t="s">
        <v>588</v>
      </c>
      <c r="V43" t="s">
        <v>588</v>
      </c>
      <c r="W43" t="s">
        <v>588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589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590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591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588</v>
      </c>
      <c r="F238" t="s">
        <v>588</v>
      </c>
      <c r="M238" t="s">
        <v>588</v>
      </c>
      <c r="O238" t="s">
        <v>588</v>
      </c>
      <c r="R238" t="s">
        <v>588</v>
      </c>
      <c r="S238" t="s">
        <v>588</v>
      </c>
      <c r="T238" t="s">
        <v>588</v>
      </c>
      <c r="U238" t="s">
        <v>588</v>
      </c>
      <c r="V238" t="s">
        <v>588</v>
      </c>
      <c r="W238" t="s">
        <v>588</v>
      </c>
      <c r="Y238">
        <v>28</v>
      </c>
    </row>
    <row r="239" spans="1:25" x14ac:dyDescent="0.45">
      <c r="A239">
        <v>29</v>
      </c>
      <c r="E239" t="s">
        <v>588</v>
      </c>
      <c r="F239" t="s">
        <v>588</v>
      </c>
      <c r="M239" t="s">
        <v>588</v>
      </c>
      <c r="O239" t="s">
        <v>588</v>
      </c>
      <c r="R239" t="s">
        <v>588</v>
      </c>
      <c r="S239" t="s">
        <v>588</v>
      </c>
      <c r="T239" t="s">
        <v>588</v>
      </c>
      <c r="U239" t="s">
        <v>588</v>
      </c>
      <c r="V239" t="s">
        <v>588</v>
      </c>
      <c r="W239" t="s">
        <v>588</v>
      </c>
      <c r="Y239">
        <v>29</v>
      </c>
    </row>
    <row r="240" spans="1:25" x14ac:dyDescent="0.45">
      <c r="A240">
        <v>30</v>
      </c>
      <c r="E240" t="s">
        <v>588</v>
      </c>
      <c r="F240" t="s">
        <v>588</v>
      </c>
      <c r="M240" t="s">
        <v>588</v>
      </c>
      <c r="O240" t="s">
        <v>588</v>
      </c>
      <c r="R240" t="s">
        <v>588</v>
      </c>
      <c r="S240" t="s">
        <v>588</v>
      </c>
      <c r="T240" t="s">
        <v>588</v>
      </c>
      <c r="U240" t="s">
        <v>588</v>
      </c>
      <c r="V240" t="s">
        <v>588</v>
      </c>
      <c r="W240" t="s">
        <v>588</v>
      </c>
      <c r="Y240">
        <v>30</v>
      </c>
    </row>
    <row r="241" spans="1:25" x14ac:dyDescent="0.45">
      <c r="A241">
        <v>31</v>
      </c>
      <c r="E241" t="s">
        <v>588</v>
      </c>
      <c r="F241" t="s">
        <v>588</v>
      </c>
      <c r="M241" t="s">
        <v>588</v>
      </c>
      <c r="O241" t="s">
        <v>588</v>
      </c>
      <c r="R241" t="s">
        <v>588</v>
      </c>
      <c r="S241" t="s">
        <v>588</v>
      </c>
      <c r="T241" t="s">
        <v>588</v>
      </c>
      <c r="U241" t="s">
        <v>588</v>
      </c>
      <c r="V241" t="s">
        <v>588</v>
      </c>
      <c r="W241" t="s">
        <v>588</v>
      </c>
      <c r="Y241">
        <v>31</v>
      </c>
    </row>
    <row r="242" spans="1:25" x14ac:dyDescent="0.45">
      <c r="A242">
        <v>32</v>
      </c>
      <c r="E242" t="s">
        <v>588</v>
      </c>
      <c r="F242" t="s">
        <v>588</v>
      </c>
      <c r="M242" t="s">
        <v>588</v>
      </c>
      <c r="O242" t="s">
        <v>588</v>
      </c>
      <c r="R242" t="s">
        <v>588</v>
      </c>
      <c r="S242" t="s">
        <v>588</v>
      </c>
      <c r="T242" t="s">
        <v>588</v>
      </c>
      <c r="U242" t="s">
        <v>588</v>
      </c>
      <c r="V242" t="s">
        <v>588</v>
      </c>
      <c r="W242" t="s">
        <v>588</v>
      </c>
      <c r="Y242">
        <v>32</v>
      </c>
    </row>
    <row r="243" spans="1:25" x14ac:dyDescent="0.45">
      <c r="A243">
        <v>33</v>
      </c>
      <c r="E243" t="s">
        <v>588</v>
      </c>
      <c r="F243" t="s">
        <v>588</v>
      </c>
      <c r="M243" t="s">
        <v>588</v>
      </c>
      <c r="O243" t="s">
        <v>588</v>
      </c>
      <c r="R243" t="s">
        <v>588</v>
      </c>
      <c r="S243" t="s">
        <v>588</v>
      </c>
      <c r="T243" t="s">
        <v>588</v>
      </c>
      <c r="U243" t="s">
        <v>588</v>
      </c>
      <c r="V243" t="s">
        <v>588</v>
      </c>
      <c r="W243" t="s">
        <v>588</v>
      </c>
      <c r="Y243">
        <v>33</v>
      </c>
    </row>
    <row r="244" spans="1:25" x14ac:dyDescent="0.45">
      <c r="A244">
        <v>34</v>
      </c>
      <c r="E244" t="s">
        <v>588</v>
      </c>
      <c r="F244" t="s">
        <v>588</v>
      </c>
      <c r="M244" t="s">
        <v>588</v>
      </c>
      <c r="O244" t="s">
        <v>588</v>
      </c>
      <c r="R244" t="s">
        <v>588</v>
      </c>
      <c r="S244" t="s">
        <v>588</v>
      </c>
      <c r="T244" t="s">
        <v>588</v>
      </c>
      <c r="U244" t="s">
        <v>588</v>
      </c>
      <c r="V244" t="s">
        <v>588</v>
      </c>
      <c r="W244" t="s">
        <v>588</v>
      </c>
      <c r="Y244">
        <v>34</v>
      </c>
    </row>
    <row r="245" spans="1:25" x14ac:dyDescent="0.45">
      <c r="A245">
        <v>35</v>
      </c>
      <c r="E245" t="s">
        <v>588</v>
      </c>
      <c r="F245" t="s">
        <v>588</v>
      </c>
      <c r="M245" t="s">
        <v>588</v>
      </c>
      <c r="O245" t="s">
        <v>588</v>
      </c>
      <c r="R245" t="s">
        <v>588</v>
      </c>
      <c r="S245" t="s">
        <v>588</v>
      </c>
      <c r="T245" t="s">
        <v>588</v>
      </c>
      <c r="U245" t="s">
        <v>588</v>
      </c>
      <c r="V245" t="s">
        <v>588</v>
      </c>
      <c r="W245" t="s">
        <v>588</v>
      </c>
      <c r="Y245">
        <v>35</v>
      </c>
    </row>
    <row r="246" spans="1:25" x14ac:dyDescent="0.45">
      <c r="A246">
        <v>36</v>
      </c>
      <c r="E246" t="s">
        <v>588</v>
      </c>
      <c r="F246" t="s">
        <v>588</v>
      </c>
      <c r="M246" t="s">
        <v>588</v>
      </c>
      <c r="O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Y246">
        <v>36</v>
      </c>
    </row>
    <row r="247" spans="1:25" x14ac:dyDescent="0.45">
      <c r="A247">
        <v>37</v>
      </c>
      <c r="E247" t="s">
        <v>588</v>
      </c>
      <c r="F247" t="s">
        <v>588</v>
      </c>
      <c r="M247" t="s">
        <v>588</v>
      </c>
      <c r="O247" t="s">
        <v>588</v>
      </c>
      <c r="R247" t="s">
        <v>588</v>
      </c>
      <c r="S247" t="s">
        <v>588</v>
      </c>
      <c r="T247" t="s">
        <v>588</v>
      </c>
      <c r="U247" t="s">
        <v>588</v>
      </c>
      <c r="V247" t="s">
        <v>588</v>
      </c>
      <c r="W247" t="s">
        <v>588</v>
      </c>
      <c r="Y247">
        <v>37</v>
      </c>
    </row>
    <row r="248" spans="1:25" x14ac:dyDescent="0.45">
      <c r="A248">
        <v>38</v>
      </c>
      <c r="E248" t="s">
        <v>588</v>
      </c>
      <c r="F248" t="s">
        <v>588</v>
      </c>
      <c r="M248" t="s">
        <v>588</v>
      </c>
      <c r="O248" t="s">
        <v>588</v>
      </c>
      <c r="R248" t="s">
        <v>588</v>
      </c>
      <c r="S248" t="s">
        <v>588</v>
      </c>
      <c r="T248" t="s">
        <v>588</v>
      </c>
      <c r="U248" t="s">
        <v>588</v>
      </c>
      <c r="V248" t="s">
        <v>588</v>
      </c>
      <c r="W248" t="s">
        <v>588</v>
      </c>
      <c r="Y248">
        <v>38</v>
      </c>
    </row>
    <row r="249" spans="1:25" x14ac:dyDescent="0.45">
      <c r="A249">
        <v>39</v>
      </c>
      <c r="E249" t="s">
        <v>588</v>
      </c>
      <c r="F249" t="s">
        <v>588</v>
      </c>
      <c r="M249" t="s">
        <v>588</v>
      </c>
      <c r="O249" t="s">
        <v>588</v>
      </c>
      <c r="R249" t="s">
        <v>588</v>
      </c>
      <c r="S249" t="s">
        <v>588</v>
      </c>
      <c r="T249" t="s">
        <v>588</v>
      </c>
      <c r="U249" t="s">
        <v>588</v>
      </c>
      <c r="V249" t="s">
        <v>588</v>
      </c>
      <c r="W249" t="s">
        <v>588</v>
      </c>
      <c r="Y249">
        <v>39</v>
      </c>
    </row>
    <row r="250" spans="1:25" x14ac:dyDescent="0.45">
      <c r="A250">
        <v>40</v>
      </c>
      <c r="E250" t="s">
        <v>588</v>
      </c>
      <c r="F250" t="s">
        <v>588</v>
      </c>
      <c r="M250" t="s">
        <v>588</v>
      </c>
      <c r="O250" t="s">
        <v>588</v>
      </c>
      <c r="R250" t="s">
        <v>588</v>
      </c>
      <c r="S250" t="s">
        <v>588</v>
      </c>
      <c r="T250" t="s">
        <v>588</v>
      </c>
      <c r="U250" t="s">
        <v>588</v>
      </c>
      <c r="V250" t="s">
        <v>588</v>
      </c>
      <c r="W250" t="s">
        <v>588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95" zoomScale="60" zoomScaleNormal="60" workbookViewId="0">
      <selection activeCell="D214" sqref="D214:D253"/>
    </sheetView>
  </sheetViews>
  <sheetFormatPr defaultColWidth="7.1328125" defaultRowHeight="14.25" x14ac:dyDescent="0.45"/>
  <cols>
    <col min="2" max="2" width="4.3984375" customWidth="1"/>
    <col min="3" max="25" width="8.59765625" customWidth="1"/>
    <col min="26" max="26" width="4.3984375" customWidth="1"/>
    <col min="31" max="31" width="8.1328125" customWidth="1"/>
    <col min="33" max="33" width="7.1328125" customWidth="1"/>
    <col min="34" max="36" width="7.132812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592</v>
      </c>
      <c r="C4" s="185" t="s">
        <v>677</v>
      </c>
      <c r="D4" s="185" t="s">
        <v>678</v>
      </c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585</v>
      </c>
      <c r="D5" s="182" t="s">
        <v>585</v>
      </c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593</v>
      </c>
      <c r="C6" s="186">
        <v>43641</v>
      </c>
      <c r="D6" s="186">
        <v>43642</v>
      </c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602</v>
      </c>
      <c r="AC6" s="362"/>
      <c r="AE6" s="351" t="s">
        <v>666</v>
      </c>
    </row>
    <row r="7" spans="1:36" x14ac:dyDescent="0.45">
      <c r="A7" s="355" t="s">
        <v>158</v>
      </c>
      <c r="B7" s="19">
        <v>1</v>
      </c>
      <c r="C7" s="172" t="s">
        <v>159</v>
      </c>
      <c r="D7" s="172" t="s">
        <v>160</v>
      </c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349</v>
      </c>
      <c r="AH7">
        <v>1</v>
      </c>
      <c r="AI7" t="b">
        <v>0</v>
      </c>
      <c r="AJ7" s="8" t="s">
        <v>667</v>
      </c>
    </row>
    <row r="8" spans="1:36" x14ac:dyDescent="0.45">
      <c r="A8" s="355"/>
      <c r="B8" s="19">
        <v>2</v>
      </c>
      <c r="C8" s="172" t="s">
        <v>160</v>
      </c>
      <c r="D8" s="172" t="s">
        <v>164</v>
      </c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350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161</v>
      </c>
      <c r="D9" s="172" t="s">
        <v>160</v>
      </c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160</v>
      </c>
      <c r="D10" s="172" t="s">
        <v>165</v>
      </c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161</v>
      </c>
      <c r="D11" s="172" t="s">
        <v>160</v>
      </c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159</v>
      </c>
      <c r="D12" s="172" t="s">
        <v>164</v>
      </c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E12" s="351" t="s">
        <v>668</v>
      </c>
      <c r="AJ12" s="8">
        <v>5</v>
      </c>
    </row>
    <row r="13" spans="1:36" x14ac:dyDescent="0.45">
      <c r="A13" s="355"/>
      <c r="B13" s="19">
        <v>7</v>
      </c>
      <c r="C13" s="172" t="s">
        <v>159</v>
      </c>
      <c r="D13" s="172" t="s">
        <v>161</v>
      </c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355"/>
      <c r="B14" s="19">
        <v>8</v>
      </c>
      <c r="C14" s="172" t="s">
        <v>159</v>
      </c>
      <c r="D14" s="172" t="s">
        <v>165</v>
      </c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162</v>
      </c>
      <c r="D15" s="172" t="s">
        <v>160</v>
      </c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159</v>
      </c>
      <c r="D16" s="172" t="s">
        <v>164</v>
      </c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162</v>
      </c>
      <c r="D17" s="172" t="s">
        <v>159</v>
      </c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162</v>
      </c>
      <c r="D18" s="172" t="s">
        <v>164</v>
      </c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161</v>
      </c>
      <c r="D19" s="172" t="s">
        <v>159</v>
      </c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161</v>
      </c>
      <c r="D20" s="172" t="s">
        <v>165</v>
      </c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161</v>
      </c>
      <c r="D21" s="172" t="s">
        <v>160</v>
      </c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162</v>
      </c>
      <c r="D22" s="172" t="s">
        <v>165</v>
      </c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162</v>
      </c>
      <c r="D23" s="172" t="s">
        <v>160</v>
      </c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160</v>
      </c>
      <c r="D24" s="172" t="s">
        <v>163</v>
      </c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159</v>
      </c>
      <c r="D25" s="172" t="s">
        <v>160</v>
      </c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Dec 2016</v>
      </c>
      <c r="AJ25" s="8">
        <v>18</v>
      </c>
    </row>
    <row r="26" spans="1:36" x14ac:dyDescent="0.45">
      <c r="A26" s="355"/>
      <c r="B26" s="19">
        <v>20</v>
      </c>
      <c r="C26" s="172" t="s">
        <v>162</v>
      </c>
      <c r="D26" s="172" t="s">
        <v>163</v>
      </c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161</v>
      </c>
      <c r="D27" s="172" t="s">
        <v>162</v>
      </c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162</v>
      </c>
      <c r="D28" s="172" t="s">
        <v>166</v>
      </c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160</v>
      </c>
      <c r="D29" s="172" t="s">
        <v>161</v>
      </c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159</v>
      </c>
      <c r="D30" s="172" t="s">
        <v>165</v>
      </c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161</v>
      </c>
      <c r="D31" s="172" t="s">
        <v>159</v>
      </c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160</v>
      </c>
      <c r="D32" s="172" t="s">
        <v>166</v>
      </c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160</v>
      </c>
      <c r="D33" s="172" t="s">
        <v>161</v>
      </c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159</v>
      </c>
      <c r="D34" s="172" t="s">
        <v>164</v>
      </c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162</v>
      </c>
      <c r="D35" s="172" t="s">
        <v>160</v>
      </c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159</v>
      </c>
      <c r="D36" s="172" t="s">
        <v>166</v>
      </c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160</v>
      </c>
      <c r="D37" s="172" t="s">
        <v>159</v>
      </c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159</v>
      </c>
      <c r="D38" s="172" t="s">
        <v>166</v>
      </c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162</v>
      </c>
      <c r="D39" s="172" t="s">
        <v>160</v>
      </c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159</v>
      </c>
      <c r="D40" s="172" t="s">
        <v>165</v>
      </c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159</v>
      </c>
      <c r="D41" s="172" t="s">
        <v>162</v>
      </c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161</v>
      </c>
      <c r="D42" s="172" t="s">
        <v>165</v>
      </c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161</v>
      </c>
      <c r="D43" s="172" t="s">
        <v>159</v>
      </c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161</v>
      </c>
      <c r="D44" s="172" t="s">
        <v>166</v>
      </c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161</v>
      </c>
      <c r="D45" s="172" t="s">
        <v>159</v>
      </c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159</v>
      </c>
      <c r="D46" s="172" t="s">
        <v>165</v>
      </c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 t="s">
        <v>160</v>
      </c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 t="s">
        <v>160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 t="s">
        <v>161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 t="s">
        <v>159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 t="s">
        <v>159</v>
      </c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 t="s">
        <v>162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 t="s">
        <v>161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600</v>
      </c>
      <c r="B59" s="20">
        <v>1</v>
      </c>
      <c r="C59" s="173" t="s">
        <v>162</v>
      </c>
      <c r="D59" s="173" t="s">
        <v>160</v>
      </c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160</v>
      </c>
      <c r="D60" s="173" t="s">
        <v>164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159</v>
      </c>
      <c r="D61" s="173" t="s">
        <v>162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161</v>
      </c>
      <c r="D62" s="173" t="s">
        <v>165</v>
      </c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160</v>
      </c>
      <c r="D63" s="173" t="s">
        <v>160</v>
      </c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161</v>
      </c>
      <c r="D64" s="173" t="s">
        <v>164</v>
      </c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160</v>
      </c>
      <c r="D65" s="173" t="s">
        <v>159</v>
      </c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159</v>
      </c>
      <c r="D66" s="173" t="s">
        <v>163</v>
      </c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160</v>
      </c>
      <c r="D67" s="173" t="s">
        <v>161</v>
      </c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159</v>
      </c>
      <c r="D68" s="173" t="s">
        <v>163</v>
      </c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162</v>
      </c>
      <c r="D69" s="173" t="s">
        <v>160</v>
      </c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162</v>
      </c>
      <c r="D70" s="173" t="s">
        <v>165</v>
      </c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160</v>
      </c>
      <c r="D71" s="173" t="s">
        <v>159</v>
      </c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161</v>
      </c>
      <c r="D72" s="173" t="s">
        <v>165</v>
      </c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159</v>
      </c>
      <c r="D73" s="173" t="s">
        <v>162</v>
      </c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160</v>
      </c>
      <c r="D74" s="173" t="s">
        <v>165</v>
      </c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160</v>
      </c>
      <c r="D75" s="173" t="s">
        <v>160</v>
      </c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162</v>
      </c>
      <c r="D76" s="173" t="s">
        <v>163</v>
      </c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162</v>
      </c>
      <c r="D77" s="173" t="s">
        <v>161</v>
      </c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161</v>
      </c>
      <c r="D78" s="173" t="s">
        <v>165</v>
      </c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159</v>
      </c>
      <c r="D79" s="173" t="s">
        <v>159</v>
      </c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159</v>
      </c>
      <c r="D80" s="173" t="s">
        <v>163</v>
      </c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161</v>
      </c>
      <c r="D81" s="173" t="s">
        <v>160</v>
      </c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161</v>
      </c>
      <c r="D82" s="173" t="s">
        <v>166</v>
      </c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159</v>
      </c>
      <c r="D83" s="173" t="s">
        <v>161</v>
      </c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159</v>
      </c>
      <c r="D84" s="173" t="s">
        <v>163</v>
      </c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160</v>
      </c>
      <c r="D85" s="173" t="s">
        <v>162</v>
      </c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160</v>
      </c>
      <c r="D86" s="173" t="s">
        <v>163</v>
      </c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159</v>
      </c>
      <c r="D87" s="173" t="s">
        <v>159</v>
      </c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159</v>
      </c>
      <c r="D88" s="173" t="s">
        <v>163</v>
      </c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162</v>
      </c>
      <c r="D89" s="173" t="s">
        <v>162</v>
      </c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162</v>
      </c>
      <c r="D90" s="173" t="s">
        <v>164</v>
      </c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160</v>
      </c>
      <c r="D91" s="173" t="s">
        <v>159</v>
      </c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162</v>
      </c>
      <c r="D92" s="173" t="s">
        <v>165</v>
      </c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159</v>
      </c>
      <c r="D93" s="173" t="s">
        <v>159</v>
      </c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160</v>
      </c>
      <c r="D94" s="173" t="s">
        <v>163</v>
      </c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161</v>
      </c>
      <c r="D95" s="173" t="s">
        <v>159</v>
      </c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162</v>
      </c>
      <c r="D96" s="173" t="s">
        <v>163</v>
      </c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161</v>
      </c>
      <c r="D97" s="173" t="s">
        <v>161</v>
      </c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160</v>
      </c>
      <c r="D98" s="173" t="s">
        <v>166</v>
      </c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159</v>
      </c>
      <c r="D99" s="173" t="s">
        <v>161</v>
      </c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162</v>
      </c>
      <c r="D100" s="173" t="s">
        <v>166</v>
      </c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161</v>
      </c>
      <c r="D101" s="173" t="s">
        <v>162</v>
      </c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159</v>
      </c>
      <c r="D102" s="173" t="s">
        <v>164</v>
      </c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/>
      <c r="D103" s="173" t="s">
        <v>161</v>
      </c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/>
      <c r="D104" s="173" t="s">
        <v>164</v>
      </c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/>
      <c r="D105" s="173" t="s">
        <v>161</v>
      </c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/>
      <c r="D106" s="173" t="s">
        <v>165</v>
      </c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/>
      <c r="D107" s="173" t="s">
        <v>159</v>
      </c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/>
      <c r="D108" s="173" t="s">
        <v>166</v>
      </c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/>
      <c r="D109" s="173" t="s">
        <v>162</v>
      </c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/>
      <c r="D110" s="173" t="s">
        <v>164</v>
      </c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/>
      <c r="D111" s="173" t="s">
        <v>159</v>
      </c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/>
      <c r="D112" s="173" t="s">
        <v>163</v>
      </c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/>
      <c r="D113" s="173" t="s">
        <v>160</v>
      </c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/>
      <c r="D114" s="173" t="s">
        <v>166</v>
      </c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/>
      <c r="D115" s="173" t="s">
        <v>161</v>
      </c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/>
      <c r="D116" s="173" t="s">
        <v>163</v>
      </c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/>
      <c r="D117" s="173" t="s">
        <v>161</v>
      </c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/>
      <c r="D118" s="173" t="s">
        <v>166</v>
      </c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/>
      <c r="D119" s="173" t="s">
        <v>161</v>
      </c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/>
      <c r="D120" s="173" t="s">
        <v>165</v>
      </c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/>
      <c r="D121" s="173" t="s">
        <v>159</v>
      </c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/>
      <c r="D122" s="173" t="s">
        <v>165</v>
      </c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/>
      <c r="D123" s="173" t="s">
        <v>161</v>
      </c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/>
      <c r="D124" s="173" t="s">
        <v>165</v>
      </c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/>
      <c r="D125" s="173" t="s">
        <v>161</v>
      </c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/>
      <c r="D126" s="173" t="s">
        <v>163</v>
      </c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/>
      <c r="D127" s="173" t="s">
        <v>162</v>
      </c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/>
      <c r="D128" s="173" t="s">
        <v>163</v>
      </c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/>
      <c r="D129" s="173" t="s">
        <v>159</v>
      </c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/>
      <c r="D130" s="173" t="s">
        <v>163</v>
      </c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/>
      <c r="D131" s="173" t="s">
        <v>160</v>
      </c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/>
      <c r="D132" s="173" t="s">
        <v>164</v>
      </c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/>
      <c r="D133" s="173" t="s">
        <v>162</v>
      </c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160</v>
      </c>
      <c r="D134" s="187" t="s">
        <v>169</v>
      </c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159</v>
      </c>
      <c r="D135" s="187" t="s">
        <v>165</v>
      </c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161</v>
      </c>
      <c r="D136" s="187" t="s">
        <v>169</v>
      </c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160</v>
      </c>
      <c r="D137" s="187" t="s">
        <v>163</v>
      </c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160</v>
      </c>
      <c r="D138" s="187" t="s">
        <v>161</v>
      </c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159</v>
      </c>
      <c r="D139" s="187" t="s">
        <v>165</v>
      </c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160</v>
      </c>
      <c r="D140" s="187" t="s">
        <v>169</v>
      </c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159</v>
      </c>
      <c r="D141" s="187" t="s">
        <v>164</v>
      </c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160</v>
      </c>
      <c r="D142" s="187" t="s">
        <v>159</v>
      </c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162</v>
      </c>
      <c r="D143" s="187" t="s">
        <v>165</v>
      </c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161</v>
      </c>
      <c r="D144" s="187" t="s">
        <v>680</v>
      </c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159</v>
      </c>
      <c r="D145" s="187" t="s">
        <v>170</v>
      </c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160</v>
      </c>
      <c r="D146" s="187" t="s">
        <v>160</v>
      </c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160</v>
      </c>
      <c r="D147" s="187" t="s">
        <v>163</v>
      </c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159</v>
      </c>
      <c r="D148" s="187" t="s">
        <v>162</v>
      </c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162</v>
      </c>
      <c r="D149" s="187" t="s">
        <v>165</v>
      </c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160</v>
      </c>
      <c r="D150" s="187" t="s">
        <v>160</v>
      </c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159</v>
      </c>
      <c r="D151" s="187" t="s">
        <v>170</v>
      </c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161</v>
      </c>
      <c r="D152" s="187" t="s">
        <v>162</v>
      </c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161</v>
      </c>
      <c r="D153" s="187" t="s">
        <v>170</v>
      </c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160</v>
      </c>
      <c r="D154" s="187" t="s">
        <v>160</v>
      </c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160</v>
      </c>
      <c r="D155" s="187" t="s">
        <v>165</v>
      </c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162</v>
      </c>
      <c r="D156" s="187" t="s">
        <v>162</v>
      </c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161</v>
      </c>
      <c r="D157" s="187" t="s">
        <v>165</v>
      </c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160</v>
      </c>
      <c r="D158" s="187" t="s">
        <v>160</v>
      </c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159</v>
      </c>
      <c r="D159" s="187" t="s">
        <v>164</v>
      </c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161</v>
      </c>
      <c r="D160" s="187" t="s">
        <v>161</v>
      </c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>
        <v>75</v>
      </c>
      <c r="D161" s="187" t="s">
        <v>165</v>
      </c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>
        <v>2</v>
      </c>
      <c r="D162" s="187" t="s">
        <v>162</v>
      </c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 t="s">
        <v>588</v>
      </c>
      <c r="D163" s="187" t="s">
        <v>166</v>
      </c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 t="s">
        <v>588</v>
      </c>
      <c r="D164" s="187" t="s">
        <v>162</v>
      </c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/>
      <c r="D165" s="187" t="s">
        <v>165</v>
      </c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/>
      <c r="D166" s="187" t="s">
        <v>169</v>
      </c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/>
      <c r="D167" s="187" t="s">
        <v>164</v>
      </c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/>
      <c r="D168" s="187" t="s">
        <v>160</v>
      </c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/>
      <c r="D169" s="187" t="s">
        <v>164</v>
      </c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/>
      <c r="D170" s="187" t="s">
        <v>161</v>
      </c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/>
      <c r="D171" s="187" t="s">
        <v>163</v>
      </c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/>
      <c r="D172" s="187" t="s">
        <v>161</v>
      </c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/>
      <c r="D173" s="187" t="s">
        <v>166</v>
      </c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/>
      <c r="D174" s="187" t="s">
        <v>161</v>
      </c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/>
      <c r="D175" s="187" t="s">
        <v>170</v>
      </c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/>
      <c r="D176" s="187" t="s">
        <v>162</v>
      </c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/>
      <c r="D177" s="187" t="s">
        <v>164</v>
      </c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/>
      <c r="D178" s="187" t="s">
        <v>159</v>
      </c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/>
      <c r="D179" s="187" t="s">
        <v>165</v>
      </c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/>
      <c r="D180" s="187" t="s">
        <v>169</v>
      </c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/>
      <c r="D181" s="187" t="s">
        <v>165</v>
      </c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/>
      <c r="D182" s="187" t="s">
        <v>160</v>
      </c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/>
      <c r="D183" s="187" t="s">
        <v>164</v>
      </c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/>
      <c r="D184" s="187" t="s">
        <v>162</v>
      </c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/>
      <c r="D185" s="187" t="s">
        <v>165</v>
      </c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/>
      <c r="D186" s="187" t="s">
        <v>159</v>
      </c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/>
      <c r="D187" s="187" t="s">
        <v>166</v>
      </c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/>
      <c r="D188" s="187" t="s">
        <v>161</v>
      </c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/>
      <c r="D189" s="187" t="s">
        <v>166</v>
      </c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/>
      <c r="D190" s="187" t="s">
        <v>162</v>
      </c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/>
      <c r="D191" s="187" t="s">
        <v>163</v>
      </c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/>
      <c r="D192" s="187" t="s">
        <v>160</v>
      </c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/>
      <c r="D193" s="342" t="s">
        <v>165</v>
      </c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 t="s">
        <v>162</v>
      </c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 t="s">
        <v>159</v>
      </c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 t="s">
        <v>160</v>
      </c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 t="s">
        <v>161</v>
      </c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 t="s">
        <v>160</v>
      </c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 t="s">
        <v>162</v>
      </c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 t="s">
        <v>161</v>
      </c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 t="s">
        <v>162</v>
      </c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 t="s">
        <v>159</v>
      </c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 t="s">
        <v>160</v>
      </c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 t="s">
        <v>162</v>
      </c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 t="s">
        <v>161</v>
      </c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 t="s">
        <v>162</v>
      </c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>
        <v>1</v>
      </c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 t="s">
        <v>679</v>
      </c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>
        <v>4</v>
      </c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>
        <v>88</v>
      </c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653</v>
      </c>
      <c r="B214" s="22">
        <v>1</v>
      </c>
      <c r="C214" s="188"/>
      <c r="D214" s="188" t="s">
        <v>161</v>
      </c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/>
      <c r="D215" s="188" t="s">
        <v>166</v>
      </c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/>
      <c r="D216" s="188" t="s">
        <v>162</v>
      </c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/>
      <c r="D217" s="188" t="s">
        <v>163</v>
      </c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/>
      <c r="D218" s="188" t="s">
        <v>161</v>
      </c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/>
      <c r="D219" s="188" t="s">
        <v>163</v>
      </c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/>
      <c r="D220" s="188" t="s">
        <v>159</v>
      </c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/>
      <c r="D221" s="188" t="s">
        <v>163</v>
      </c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/>
      <c r="D222" s="188" t="s">
        <v>162</v>
      </c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/>
      <c r="D223" s="188" t="s">
        <v>164</v>
      </c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/>
      <c r="D224" s="188" t="s">
        <v>161</v>
      </c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/>
      <c r="D225" s="188" t="s">
        <v>164</v>
      </c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/>
      <c r="D226" s="188" t="s">
        <v>162</v>
      </c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/>
      <c r="D227" s="188" t="s">
        <v>163</v>
      </c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/>
      <c r="D228" s="188" t="s">
        <v>161</v>
      </c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/>
      <c r="D229" s="188" t="s">
        <v>164</v>
      </c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/>
      <c r="D230" s="188" t="s">
        <v>160</v>
      </c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/>
      <c r="D231" s="188" t="s">
        <v>165</v>
      </c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/>
      <c r="D232" s="188" t="s">
        <v>160</v>
      </c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/>
      <c r="D233" s="188" t="s">
        <v>166</v>
      </c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/>
      <c r="D234" s="188" t="s">
        <v>161</v>
      </c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/>
      <c r="D235" s="188" t="s">
        <v>163</v>
      </c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/>
      <c r="D236" s="188" t="s">
        <v>160</v>
      </c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/>
      <c r="D237" s="188" t="s">
        <v>165</v>
      </c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/>
      <c r="D238" s="188" t="s">
        <v>160</v>
      </c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/>
      <c r="D239" s="188" t="s">
        <v>165</v>
      </c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/>
      <c r="D240" s="188" t="s">
        <v>160</v>
      </c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/>
      <c r="D241" s="188" t="s">
        <v>164</v>
      </c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/>
      <c r="D242" s="188" t="s">
        <v>161</v>
      </c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/>
      <c r="D243" s="188" t="s">
        <v>165</v>
      </c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/>
      <c r="D244" s="188" t="s">
        <v>159</v>
      </c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/>
      <c r="D245" s="188" t="s">
        <v>165</v>
      </c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/>
      <c r="D246" s="188" t="s">
        <v>161</v>
      </c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/>
      <c r="D247" s="188" t="s">
        <v>164</v>
      </c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/>
      <c r="D248" s="188" t="s">
        <v>160</v>
      </c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/>
      <c r="D249" s="188" t="s">
        <v>164</v>
      </c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/>
      <c r="D250" s="188" t="s">
        <v>161</v>
      </c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/>
      <c r="D251" s="188" t="s">
        <v>166</v>
      </c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/>
      <c r="D252" s="188" t="s">
        <v>161</v>
      </c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/>
      <c r="D253" s="188" t="s">
        <v>166</v>
      </c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669</v>
      </c>
    </row>
    <row r="255" spans="1:26" x14ac:dyDescent="0.45">
      <c r="A255" t="s">
        <v>670</v>
      </c>
    </row>
    <row r="256" spans="1:26" x14ac:dyDescent="0.45">
      <c r="A256" t="s">
        <v>671</v>
      </c>
    </row>
    <row r="257" spans="1:1" x14ac:dyDescent="0.45">
      <c r="A257" t="s">
        <v>672</v>
      </c>
    </row>
    <row r="258" spans="1:1" x14ac:dyDescent="0.45">
      <c r="A258" t="s">
        <v>673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219075</xdr:colOff>
                    <xdr:row>0</xdr:row>
                    <xdr:rowOff>142875</xdr:rowOff>
                  </from>
                  <to>
                    <xdr:col>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219075</xdr:colOff>
                    <xdr:row>0</xdr:row>
                    <xdr:rowOff>142875</xdr:rowOff>
                  </from>
                  <to>
                    <xdr:col>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219075</xdr:colOff>
                    <xdr:row>0</xdr:row>
                    <xdr:rowOff>142875</xdr:rowOff>
                  </from>
                  <to>
                    <xdr:col>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219075</xdr:colOff>
                    <xdr:row>0</xdr:row>
                    <xdr:rowOff>142875</xdr:rowOff>
                  </from>
                  <to>
                    <xdr:col>5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219075</xdr:colOff>
                    <xdr:row>0</xdr:row>
                    <xdr:rowOff>142875</xdr:rowOff>
                  </from>
                  <to>
                    <xdr:col>6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219075</xdr:colOff>
                    <xdr:row>0</xdr:row>
                    <xdr:rowOff>142875</xdr:rowOff>
                  </from>
                  <to>
                    <xdr:col>7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219075</xdr:colOff>
                    <xdr:row>0</xdr:row>
                    <xdr:rowOff>142875</xdr:rowOff>
                  </from>
                  <to>
                    <xdr:col>8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219075</xdr:colOff>
                    <xdr:row>0</xdr:row>
                    <xdr:rowOff>142875</xdr:rowOff>
                  </from>
                  <to>
                    <xdr:col>9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219075</xdr:colOff>
                    <xdr:row>0</xdr:row>
                    <xdr:rowOff>142875</xdr:rowOff>
                  </from>
                  <to>
                    <xdr:col>10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219075</xdr:colOff>
                    <xdr:row>0</xdr:row>
                    <xdr:rowOff>142875</xdr:rowOff>
                  </from>
                  <to>
                    <xdr:col>11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219075</xdr:colOff>
                    <xdr:row>0</xdr:row>
                    <xdr:rowOff>142875</xdr:rowOff>
                  </from>
                  <to>
                    <xdr:col>12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219075</xdr:colOff>
                    <xdr:row>0</xdr:row>
                    <xdr:rowOff>142875</xdr:rowOff>
                  </from>
                  <to>
                    <xdr:col>13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219075</xdr:colOff>
                    <xdr:row>0</xdr:row>
                    <xdr:rowOff>142875</xdr:rowOff>
                  </from>
                  <to>
                    <xdr:col>14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219075</xdr:colOff>
                    <xdr:row>0</xdr:row>
                    <xdr:rowOff>142875</xdr:rowOff>
                  </from>
                  <to>
                    <xdr:col>15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219075</xdr:colOff>
                    <xdr:row>0</xdr:row>
                    <xdr:rowOff>142875</xdr:rowOff>
                  </from>
                  <to>
                    <xdr:col>16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219075</xdr:colOff>
                    <xdr:row>0</xdr:row>
                    <xdr:rowOff>142875</xdr:rowOff>
                  </from>
                  <to>
                    <xdr:col>17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219075</xdr:colOff>
                    <xdr:row>0</xdr:row>
                    <xdr:rowOff>142875</xdr:rowOff>
                  </from>
                  <to>
                    <xdr:col>18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219075</xdr:colOff>
                    <xdr:row>0</xdr:row>
                    <xdr:rowOff>142875</xdr:rowOff>
                  </from>
                  <to>
                    <xdr:col>19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219075</xdr:colOff>
                    <xdr:row>0</xdr:row>
                    <xdr:rowOff>142875</xdr:rowOff>
                  </from>
                  <to>
                    <xdr:col>20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219075</xdr:colOff>
                    <xdr:row>0</xdr:row>
                    <xdr:rowOff>142875</xdr:rowOff>
                  </from>
                  <to>
                    <xdr:col>21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219075</xdr:colOff>
                    <xdr:row>0</xdr:row>
                    <xdr:rowOff>142875</xdr:rowOff>
                  </from>
                  <to>
                    <xdr:col>22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219075</xdr:colOff>
                    <xdr:row>0</xdr:row>
                    <xdr:rowOff>142875</xdr:rowOff>
                  </from>
                  <to>
                    <xdr:col>23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219075</xdr:colOff>
                    <xdr:row>0</xdr:row>
                    <xdr:rowOff>142875</xdr:rowOff>
                  </from>
                  <to>
                    <xdr:col>24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447675</xdr:rowOff>
                  </from>
                  <to>
                    <xdr:col>28</xdr:col>
                    <xdr:colOff>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180975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276225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3" max="9" width="7.1328125" customWidth="1"/>
    <col min="30" max="30" width="4.3984375" style="16" bestFit="1" customWidth="1"/>
    <col min="31" max="32" width="4.1328125" customWidth="1"/>
    <col min="33" max="33" width="7.59765625" bestFit="1" customWidth="1"/>
    <col min="35" max="35" width="7.1328125" customWidth="1"/>
  </cols>
  <sheetData>
    <row r="1" spans="1:63" ht="28.15" x14ac:dyDescent="0.45">
      <c r="A1" s="18" t="s">
        <v>349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665</v>
      </c>
      <c r="I1" s="1" t="s">
        <v>546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417</v>
      </c>
      <c r="O1" s="1" t="s">
        <v>547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549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548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664</v>
      </c>
      <c r="I4" s="5" t="s">
        <v>368</v>
      </c>
      <c r="J4" s="5" t="s">
        <v>6</v>
      </c>
      <c r="K4" s="5" t="s">
        <v>9</v>
      </c>
      <c r="L4" s="5" t="s">
        <v>7</v>
      </c>
      <c r="M4" s="5" t="s">
        <v>559</v>
      </c>
      <c r="N4" s="5" t="s">
        <v>519</v>
      </c>
      <c r="O4" s="5" t="s">
        <v>375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541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542</v>
      </c>
      <c r="AA4" s="5" t="s">
        <v>4</v>
      </c>
      <c r="AB4" s="5" t="s">
        <v>3</v>
      </c>
      <c r="AC4" s="5" t="s">
        <v>560</v>
      </c>
      <c r="AD4" s="15"/>
      <c r="AK4" s="128" t="s">
        <v>490</v>
      </c>
      <c r="AL4" s="128" t="s">
        <v>491</v>
      </c>
      <c r="AM4" s="128" t="s">
        <v>492</v>
      </c>
      <c r="AN4" s="128" t="s">
        <v>493</v>
      </c>
      <c r="AO4" s="128" t="s">
        <v>494</v>
      </c>
      <c r="AP4" s="128" t="s">
        <v>368</v>
      </c>
      <c r="AQ4" s="128" t="s">
        <v>664</v>
      </c>
      <c r="AR4" s="128" t="s">
        <v>6</v>
      </c>
      <c r="AS4" s="128" t="s">
        <v>9</v>
      </c>
      <c r="AT4" s="128" t="s">
        <v>7</v>
      </c>
      <c r="AU4" s="128" t="s">
        <v>559</v>
      </c>
      <c r="AV4" s="128" t="s">
        <v>519</v>
      </c>
      <c r="AW4" s="128" t="s">
        <v>375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541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542</v>
      </c>
      <c r="BI4" s="128" t="s">
        <v>4</v>
      </c>
      <c r="BJ4" s="128" t="s">
        <v>3</v>
      </c>
      <c r="BK4" s="128" t="s">
        <v>560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PSAT16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/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/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/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/>
      <c r="AI9" s="9"/>
      <c r="AK9" s="26" t="s">
        <v>262</v>
      </c>
      <c r="AL9" s="26" t="s">
        <v>594</v>
      </c>
      <c r="AM9" s="26" t="s">
        <v>597</v>
      </c>
      <c r="AN9" s="26" t="s">
        <v>595</v>
      </c>
      <c r="AO9" s="26" t="s">
        <v>596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/>
      <c r="AI10" s="9"/>
      <c r="AK10" s="27">
        <f>ROWS(AD5:AD56)-COUNTBLANK(B5:B56)</f>
        <v>0</v>
      </c>
      <c r="AL10" s="27">
        <f>COUNTIF(AG5:AG56,"FALSE")</f>
        <v>0</v>
      </c>
      <c r="AM10" s="27">
        <f>AK10-AL10</f>
        <v>0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/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/>
      <c r="AI12" s="9"/>
      <c r="AK12" s="9"/>
      <c r="AL12" s="26" t="s">
        <v>460</v>
      </c>
      <c r="AM12" s="26" t="s">
        <v>342</v>
      </c>
      <c r="AN12" s="26" t="s">
        <v>461</v>
      </c>
      <c r="AP12" s="26"/>
      <c r="AQ12" s="92" t="s">
        <v>490</v>
      </c>
      <c r="AR12" s="92" t="s">
        <v>491</v>
      </c>
      <c r="AS12" s="92" t="s">
        <v>492</v>
      </c>
      <c r="AT12" s="92" t="s">
        <v>493</v>
      </c>
      <c r="AU12" s="92" t="s">
        <v>494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/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393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/>
      <c r="AI14" s="9"/>
      <c r="AK14" s="26" t="s">
        <v>357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/>
      <c r="AI15" s="9"/>
      <c r="AK15" s="26" t="s">
        <v>358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358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/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/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/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/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/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/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/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/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/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/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/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/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/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/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/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/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/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/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/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/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/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/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/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/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/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/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/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/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/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490</v>
      </c>
      <c r="AL57" s="128" t="s">
        <v>491</v>
      </c>
      <c r="AM57" s="128" t="s">
        <v>492</v>
      </c>
      <c r="AN57" s="128" t="s">
        <v>493</v>
      </c>
      <c r="AO57" s="128" t="s">
        <v>494</v>
      </c>
      <c r="AP57" s="128" t="s">
        <v>368</v>
      </c>
      <c r="AQ57" s="128" t="s">
        <v>664</v>
      </c>
      <c r="AR57" s="128" t="s">
        <v>6</v>
      </c>
      <c r="AS57" s="128" t="s">
        <v>9</v>
      </c>
      <c r="AT57" s="128" t="s">
        <v>7</v>
      </c>
      <c r="AU57" s="128" t="s">
        <v>559</v>
      </c>
      <c r="AV57" s="128" t="s">
        <v>519</v>
      </c>
      <c r="AW57" s="128" t="s">
        <v>375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541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542</v>
      </c>
      <c r="BI57" s="128" t="s">
        <v>4</v>
      </c>
      <c r="BJ57" s="128" t="s">
        <v>3</v>
      </c>
      <c r="BK57" s="128" t="s">
        <v>560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 t="str">
        <f>INPUT!$D$4</f>
        <v>ACTP10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/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/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/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/>
      <c r="AI62" s="9"/>
      <c r="AK62" s="26" t="s">
        <v>262</v>
      </c>
      <c r="AL62" s="26" t="s">
        <v>594</v>
      </c>
      <c r="AM62" s="26" t="s">
        <v>597</v>
      </c>
      <c r="AN62" s="26" t="s">
        <v>595</v>
      </c>
      <c r="AO62" s="26" t="s">
        <v>596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/>
      <c r="AI63" s="9"/>
      <c r="AK63" s="27">
        <f>ROWS(AD58:AD109)-COUNTBLANK(B58:B109)</f>
        <v>0</v>
      </c>
      <c r="AL63" s="27">
        <f>COUNTIF(AG58:AG109,"FALSE")</f>
        <v>0</v>
      </c>
      <c r="AM63" s="27">
        <f>AK63-AL63</f>
        <v>0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/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/>
      <c r="AI65" s="9"/>
      <c r="AK65" s="9"/>
      <c r="AL65" s="26" t="s">
        <v>460</v>
      </c>
      <c r="AM65" s="26" t="s">
        <v>342</v>
      </c>
      <c r="AN65" s="26" t="s">
        <v>461</v>
      </c>
      <c r="AP65" s="26"/>
      <c r="AQ65" s="92" t="s">
        <v>490</v>
      </c>
      <c r="AR65" s="92" t="s">
        <v>491</v>
      </c>
      <c r="AS65" s="92" t="s">
        <v>492</v>
      </c>
      <c r="AT65" s="92" t="s">
        <v>493</v>
      </c>
      <c r="AU65" s="92" t="s">
        <v>494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/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393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/>
      <c r="AI67" s="9"/>
      <c r="AK67" s="26" t="s">
        <v>357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/>
      <c r="AI68" s="9"/>
      <c r="AK68" s="26" t="s">
        <v>358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358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/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/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/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/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/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/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/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/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/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/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/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/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/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/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/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/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/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/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/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/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/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/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/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/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/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/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/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/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/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/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/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/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/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/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/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/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/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/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/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/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/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490</v>
      </c>
      <c r="AL110" s="128" t="s">
        <v>491</v>
      </c>
      <c r="AM110" s="128" t="s">
        <v>492</v>
      </c>
      <c r="AN110" s="128" t="s">
        <v>493</v>
      </c>
      <c r="AO110" s="128" t="s">
        <v>494</v>
      </c>
      <c r="AP110" s="128" t="s">
        <v>368</v>
      </c>
      <c r="AQ110" s="128" t="s">
        <v>664</v>
      </c>
      <c r="AR110" s="128" t="s">
        <v>6</v>
      </c>
      <c r="AS110" s="128" t="s">
        <v>9</v>
      </c>
      <c r="AT110" s="128" t="s">
        <v>7</v>
      </c>
      <c r="AU110" s="128" t="s">
        <v>559</v>
      </c>
      <c r="AV110" s="128" t="s">
        <v>519</v>
      </c>
      <c r="AW110" s="128" t="s">
        <v>375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541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542</v>
      </c>
      <c r="BI110" s="128" t="s">
        <v>4</v>
      </c>
      <c r="BJ110" s="128" t="s">
        <v>3</v>
      </c>
      <c r="BK110" s="128" t="s">
        <v>560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/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/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/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/>
      <c r="AI115" s="9"/>
      <c r="AK115" s="26" t="s">
        <v>262</v>
      </c>
      <c r="AL115" s="26" t="s">
        <v>594</v>
      </c>
      <c r="AM115" s="26" t="s">
        <v>597</v>
      </c>
      <c r="AN115" s="26" t="s">
        <v>595</v>
      </c>
      <c r="AO115" s="26" t="s">
        <v>596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/>
      <c r="AI116" s="9"/>
      <c r="AK116" s="27">
        <f>ROWS(AD111:AD162)-COUNTBLANK(B111:B162)</f>
        <v>0</v>
      </c>
      <c r="AL116" s="27">
        <f>COUNTIF(AG111:AG162,"FALSE")</f>
        <v>0</v>
      </c>
      <c r="AM116" s="27">
        <f>AK116-AL116</f>
        <v>0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/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/>
      <c r="AI118" s="9"/>
      <c r="AK118" s="9"/>
      <c r="AL118" s="26" t="s">
        <v>460</v>
      </c>
      <c r="AM118" s="26" t="s">
        <v>342</v>
      </c>
      <c r="AN118" s="26" t="s">
        <v>461</v>
      </c>
      <c r="AP118" s="26"/>
      <c r="AQ118" s="92" t="s">
        <v>490</v>
      </c>
      <c r="AR118" s="92" t="s">
        <v>491</v>
      </c>
      <c r="AS118" s="92" t="s">
        <v>492</v>
      </c>
      <c r="AT118" s="92" t="s">
        <v>493</v>
      </c>
      <c r="AU118" s="92" t="s">
        <v>494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/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393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/>
      <c r="AI120" s="9"/>
      <c r="AK120" s="26" t="s">
        <v>357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/>
      <c r="AI121" s="9"/>
      <c r="AK121" s="26" t="s">
        <v>358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358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/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/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/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/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/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/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/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/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/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/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/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/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/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/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/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/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/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/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/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/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/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/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/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/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/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/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/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/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/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490</v>
      </c>
      <c r="AL163" s="128" t="s">
        <v>491</v>
      </c>
      <c r="AM163" s="128" t="s">
        <v>492</v>
      </c>
      <c r="AN163" s="128" t="s">
        <v>493</v>
      </c>
      <c r="AO163" s="128" t="s">
        <v>494</v>
      </c>
      <c r="AP163" s="128" t="s">
        <v>368</v>
      </c>
      <c r="AQ163" s="128" t="s">
        <v>664</v>
      </c>
      <c r="AR163" s="128" t="s">
        <v>6</v>
      </c>
      <c r="AS163" s="128" t="s">
        <v>9</v>
      </c>
      <c r="AT163" s="128" t="s">
        <v>7</v>
      </c>
      <c r="AU163" s="128" t="s">
        <v>559</v>
      </c>
      <c r="AV163" s="128" t="s">
        <v>519</v>
      </c>
      <c r="AW163" s="128" t="s">
        <v>375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541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542</v>
      </c>
      <c r="BI163" s="128" t="s">
        <v>4</v>
      </c>
      <c r="BJ163" s="128" t="s">
        <v>3</v>
      </c>
      <c r="BK163" s="128" t="s">
        <v>560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/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/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/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/>
      <c r="AI168" s="9"/>
      <c r="AK168" s="26" t="s">
        <v>262</v>
      </c>
      <c r="AL168" s="26" t="s">
        <v>594</v>
      </c>
      <c r="AM168" s="26" t="s">
        <v>597</v>
      </c>
      <c r="AN168" s="26" t="s">
        <v>595</v>
      </c>
      <c r="AO168" s="26" t="s">
        <v>596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/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/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/>
      <c r="AI171" s="9"/>
      <c r="AK171" s="9"/>
      <c r="AL171" s="26" t="s">
        <v>460</v>
      </c>
      <c r="AM171" s="26" t="s">
        <v>342</v>
      </c>
      <c r="AN171" s="26" t="s">
        <v>461</v>
      </c>
      <c r="AP171" s="26"/>
      <c r="AQ171" s="92" t="s">
        <v>490</v>
      </c>
      <c r="AR171" s="92" t="s">
        <v>491</v>
      </c>
      <c r="AS171" s="92" t="s">
        <v>492</v>
      </c>
      <c r="AT171" s="92" t="s">
        <v>493</v>
      </c>
      <c r="AU171" s="92" t="s">
        <v>494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/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393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/>
      <c r="AI173" s="9"/>
      <c r="AK173" s="26" t="s">
        <v>357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/>
      <c r="AI174" s="9"/>
      <c r="AK174" s="26" t="s">
        <v>358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358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/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/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/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/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/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/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/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/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/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/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/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/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/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/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/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/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/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/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/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/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/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/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/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/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/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/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/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/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/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/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/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/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/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/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/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/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/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/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/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/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/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490</v>
      </c>
      <c r="AL216" s="128" t="s">
        <v>491</v>
      </c>
      <c r="AM216" s="128" t="s">
        <v>492</v>
      </c>
      <c r="AN216" s="128" t="s">
        <v>493</v>
      </c>
      <c r="AO216" s="128" t="s">
        <v>494</v>
      </c>
      <c r="AP216" s="128" t="s">
        <v>368</v>
      </c>
      <c r="AQ216" s="128" t="s">
        <v>664</v>
      </c>
      <c r="AR216" s="128" t="s">
        <v>6</v>
      </c>
      <c r="AS216" s="128" t="s">
        <v>9</v>
      </c>
      <c r="AT216" s="128" t="s">
        <v>7</v>
      </c>
      <c r="AU216" s="128" t="s">
        <v>559</v>
      </c>
      <c r="AV216" s="128" t="s">
        <v>519</v>
      </c>
      <c r="AW216" s="128" t="s">
        <v>375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541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542</v>
      </c>
      <c r="BI216" s="128" t="s">
        <v>4</v>
      </c>
      <c r="BJ216" s="128" t="s">
        <v>3</v>
      </c>
      <c r="BK216" s="128" t="s">
        <v>560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/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/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/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/>
      <c r="AI221" s="9"/>
      <c r="AK221" s="26" t="s">
        <v>262</v>
      </c>
      <c r="AL221" s="26" t="s">
        <v>594</v>
      </c>
      <c r="AM221" s="26" t="s">
        <v>597</v>
      </c>
      <c r="AN221" s="26" t="s">
        <v>595</v>
      </c>
      <c r="AO221" s="26" t="s">
        <v>596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/>
      <c r="AI222" s="9"/>
      <c r="AK222" s="27">
        <f>ROWS(AD217:AD268)-COUNTBLANK(B217:B268)</f>
        <v>0</v>
      </c>
      <c r="AL222" s="27">
        <f>COUNTIF(AG217:AG268,"FALSE")</f>
        <v>0</v>
      </c>
      <c r="AM222" s="27">
        <f>AK222-AL222</f>
        <v>0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/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/>
      <c r="AI224" s="9"/>
      <c r="AK224" s="9"/>
      <c r="AL224" s="26" t="s">
        <v>460</v>
      </c>
      <c r="AM224" s="26" t="s">
        <v>342</v>
      </c>
      <c r="AN224" s="26" t="s">
        <v>461</v>
      </c>
      <c r="AP224" s="26"/>
      <c r="AQ224" s="92" t="s">
        <v>490</v>
      </c>
      <c r="AR224" s="92" t="s">
        <v>491</v>
      </c>
      <c r="AS224" s="92" t="s">
        <v>492</v>
      </c>
      <c r="AT224" s="92" t="s">
        <v>493</v>
      </c>
      <c r="AU224" s="92" t="s">
        <v>494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/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393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/>
      <c r="AI226" s="9"/>
      <c r="AK226" s="26" t="s">
        <v>357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/>
      <c r="AI227" s="9"/>
      <c r="AK227" s="26" t="s">
        <v>358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358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/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/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/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/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/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/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/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/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/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/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/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/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/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/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/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/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/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/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/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/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/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/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/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/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/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/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/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/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/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/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/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/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/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/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/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/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/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/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/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/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/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490</v>
      </c>
      <c r="AL269" s="128" t="s">
        <v>491</v>
      </c>
      <c r="AM269" s="128" t="s">
        <v>492</v>
      </c>
      <c r="AN269" s="128" t="s">
        <v>493</v>
      </c>
      <c r="AO269" s="128" t="s">
        <v>494</v>
      </c>
      <c r="AP269" s="128" t="s">
        <v>368</v>
      </c>
      <c r="AQ269" s="128" t="s">
        <v>664</v>
      </c>
      <c r="AR269" s="128" t="s">
        <v>6</v>
      </c>
      <c r="AS269" s="128" t="s">
        <v>9</v>
      </c>
      <c r="AT269" s="128" t="s">
        <v>7</v>
      </c>
      <c r="AU269" s="128" t="s">
        <v>559</v>
      </c>
      <c r="AV269" s="128" t="s">
        <v>519</v>
      </c>
      <c r="AW269" s="128" t="s">
        <v>375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541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542</v>
      </c>
      <c r="BI269" s="128" t="s">
        <v>4</v>
      </c>
      <c r="BJ269" s="128" t="s">
        <v>3</v>
      </c>
      <c r="BK269" s="128" t="s">
        <v>560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/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/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/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/>
      <c r="AI274" s="9"/>
      <c r="AK274" s="26" t="s">
        <v>262</v>
      </c>
      <c r="AL274" s="26" t="s">
        <v>594</v>
      </c>
      <c r="AM274" s="26" t="s">
        <v>597</v>
      </c>
      <c r="AN274" s="26" t="s">
        <v>595</v>
      </c>
      <c r="AO274" s="26" t="s">
        <v>596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/>
      <c r="AI275" s="9"/>
      <c r="AK275" s="27">
        <f>ROWS(AD270:AD321)-COUNTBLANK(B270:B321)</f>
        <v>0</v>
      </c>
      <c r="AL275" s="27">
        <f>COUNTIF(AG270:AG321,"FALSE")</f>
        <v>0</v>
      </c>
      <c r="AM275" s="27">
        <f>AK275-AL275</f>
        <v>0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/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/>
      <c r="AI277" s="9"/>
      <c r="AK277" s="9"/>
      <c r="AL277" s="26" t="s">
        <v>460</v>
      </c>
      <c r="AM277" s="26" t="s">
        <v>342</v>
      </c>
      <c r="AN277" s="26" t="s">
        <v>461</v>
      </c>
      <c r="AP277" s="26"/>
      <c r="AQ277" s="92" t="s">
        <v>490</v>
      </c>
      <c r="AR277" s="92" t="s">
        <v>491</v>
      </c>
      <c r="AS277" s="92" t="s">
        <v>492</v>
      </c>
      <c r="AT277" s="92" t="s">
        <v>493</v>
      </c>
      <c r="AU277" s="92" t="s">
        <v>494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/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393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/>
      <c r="AI279" s="9"/>
      <c r="AK279" s="26" t="s">
        <v>357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/>
      <c r="AI280" s="9"/>
      <c r="AK280" s="26" t="s">
        <v>358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358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/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/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/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/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/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/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/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/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/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/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/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/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/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/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/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/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/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/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/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/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/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/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/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/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/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/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/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/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/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/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/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/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/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/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/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/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/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/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/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/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/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490</v>
      </c>
      <c r="AL322" s="128" t="s">
        <v>491</v>
      </c>
      <c r="AM322" s="128" t="s">
        <v>492</v>
      </c>
      <c r="AN322" s="128" t="s">
        <v>493</v>
      </c>
      <c r="AO322" s="128" t="s">
        <v>494</v>
      </c>
      <c r="AP322" s="128" t="s">
        <v>368</v>
      </c>
      <c r="AQ322" s="128" t="s">
        <v>664</v>
      </c>
      <c r="AR322" s="128" t="s">
        <v>6</v>
      </c>
      <c r="AS322" s="128" t="s">
        <v>9</v>
      </c>
      <c r="AT322" s="128" t="s">
        <v>7</v>
      </c>
      <c r="AU322" s="128" t="s">
        <v>559</v>
      </c>
      <c r="AV322" s="128" t="s">
        <v>519</v>
      </c>
      <c r="AW322" s="128" t="s">
        <v>375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541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542</v>
      </c>
      <c r="BI322" s="128" t="s">
        <v>4</v>
      </c>
      <c r="BJ322" s="128" t="s">
        <v>3</v>
      </c>
      <c r="BK322" s="128" t="s">
        <v>560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/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/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/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/>
      <c r="AI327" s="9"/>
      <c r="AK327" s="26" t="s">
        <v>262</v>
      </c>
      <c r="AL327" s="26" t="s">
        <v>594</v>
      </c>
      <c r="AM327" s="26" t="s">
        <v>597</v>
      </c>
      <c r="AN327" s="26" t="s">
        <v>595</v>
      </c>
      <c r="AO327" s="26" t="s">
        <v>596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/>
      <c r="AI328" s="9"/>
      <c r="AK328" s="27">
        <f>ROWS(AD323:AD374)-COUNTBLANK(B323:B374)</f>
        <v>0</v>
      </c>
      <c r="AL328" s="27">
        <f>COUNTIF(AG323:AG374,"FALSE")</f>
        <v>0</v>
      </c>
      <c r="AM328" s="27">
        <f>AK328-AL328</f>
        <v>0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/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/>
      <c r="AI330" s="9"/>
      <c r="AK330" s="9"/>
      <c r="AL330" s="26" t="s">
        <v>460</v>
      </c>
      <c r="AM330" s="26" t="s">
        <v>342</v>
      </c>
      <c r="AN330" s="26" t="s">
        <v>461</v>
      </c>
      <c r="AP330" s="26"/>
      <c r="AQ330" s="92" t="s">
        <v>490</v>
      </c>
      <c r="AR330" s="92" t="s">
        <v>491</v>
      </c>
      <c r="AS330" s="92" t="s">
        <v>492</v>
      </c>
      <c r="AT330" s="92" t="s">
        <v>493</v>
      </c>
      <c r="AU330" s="92" t="s">
        <v>494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/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393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/>
      <c r="AI332" s="9"/>
      <c r="AK332" s="26" t="s">
        <v>357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/>
      <c r="AI333" s="9"/>
      <c r="AK333" s="26" t="s">
        <v>358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358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/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/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/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/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/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/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/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/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/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/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/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/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/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/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/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/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/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/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/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/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/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/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/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/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/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/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/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/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/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490</v>
      </c>
      <c r="AL375" s="128" t="s">
        <v>491</v>
      </c>
      <c r="AM375" s="128" t="s">
        <v>492</v>
      </c>
      <c r="AN375" s="128" t="s">
        <v>493</v>
      </c>
      <c r="AO375" s="128" t="s">
        <v>494</v>
      </c>
      <c r="AP375" s="128" t="s">
        <v>368</v>
      </c>
      <c r="AQ375" s="128" t="s">
        <v>664</v>
      </c>
      <c r="AR375" s="128" t="s">
        <v>6</v>
      </c>
      <c r="AS375" s="128" t="s">
        <v>9</v>
      </c>
      <c r="AT375" s="128" t="s">
        <v>7</v>
      </c>
      <c r="AU375" s="128" t="s">
        <v>559</v>
      </c>
      <c r="AV375" s="128" t="s">
        <v>519</v>
      </c>
      <c r="AW375" s="128" t="s">
        <v>375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541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542</v>
      </c>
      <c r="BI375" s="128" t="s">
        <v>4</v>
      </c>
      <c r="BJ375" s="128" t="s">
        <v>3</v>
      </c>
      <c r="BK375" s="128" t="s">
        <v>560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/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/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/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/>
      <c r="AI380" s="9"/>
      <c r="AK380" s="26" t="s">
        <v>262</v>
      </c>
      <c r="AL380" s="26" t="s">
        <v>594</v>
      </c>
      <c r="AM380" s="26" t="s">
        <v>597</v>
      </c>
      <c r="AN380" s="26" t="s">
        <v>595</v>
      </c>
      <c r="AO380" s="26" t="s">
        <v>596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/>
      <c r="AI381" s="9"/>
      <c r="AK381" s="27">
        <f>ROWS(AD376:AD427)-COUNTBLANK(B376:B427)</f>
        <v>0</v>
      </c>
      <c r="AL381" s="27">
        <f>COUNTIF(AG376:AG427,"FALSE")</f>
        <v>0</v>
      </c>
      <c r="AM381" s="27">
        <f>AK381-AL381</f>
        <v>0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/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/>
      <c r="AI383" s="9"/>
      <c r="AK383" s="9"/>
      <c r="AL383" s="26" t="s">
        <v>460</v>
      </c>
      <c r="AM383" s="26" t="s">
        <v>342</v>
      </c>
      <c r="AN383" s="26" t="s">
        <v>461</v>
      </c>
      <c r="AP383" s="26"/>
      <c r="AQ383" s="92" t="s">
        <v>490</v>
      </c>
      <c r="AR383" s="92" t="s">
        <v>491</v>
      </c>
      <c r="AS383" s="92" t="s">
        <v>492</v>
      </c>
      <c r="AT383" s="92" t="s">
        <v>493</v>
      </c>
      <c r="AU383" s="92" t="s">
        <v>494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/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393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/>
      <c r="AI385" s="9"/>
      <c r="AK385" s="26" t="s">
        <v>357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/>
      <c r="AI386" s="9"/>
      <c r="AK386" s="26" t="s">
        <v>358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358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/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/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/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/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/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/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/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/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/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/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/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/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/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/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/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/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/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/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/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/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/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/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/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/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/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/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/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/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/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/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/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/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/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/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/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/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/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/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/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/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/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490</v>
      </c>
      <c r="AL428" s="128" t="s">
        <v>491</v>
      </c>
      <c r="AM428" s="128" t="s">
        <v>492</v>
      </c>
      <c r="AN428" s="128" t="s">
        <v>493</v>
      </c>
      <c r="AO428" s="128" t="s">
        <v>494</v>
      </c>
      <c r="AP428" s="128" t="s">
        <v>368</v>
      </c>
      <c r="AQ428" s="128" t="s">
        <v>664</v>
      </c>
      <c r="AR428" s="128" t="s">
        <v>6</v>
      </c>
      <c r="AS428" s="128" t="s">
        <v>9</v>
      </c>
      <c r="AT428" s="128" t="s">
        <v>7</v>
      </c>
      <c r="AU428" s="128" t="s">
        <v>559</v>
      </c>
      <c r="AV428" s="128" t="s">
        <v>519</v>
      </c>
      <c r="AW428" s="128" t="s">
        <v>375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541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542</v>
      </c>
      <c r="BI428" s="128" t="s">
        <v>4</v>
      </c>
      <c r="BJ428" s="128" t="s">
        <v>3</v>
      </c>
      <c r="BK428" s="128" t="s">
        <v>560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594</v>
      </c>
      <c r="AM433" s="26" t="s">
        <v>597</v>
      </c>
      <c r="AN433" s="26" t="s">
        <v>595</v>
      </c>
      <c r="AO433" s="26" t="s">
        <v>596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460</v>
      </c>
      <c r="AM436" s="26" t="s">
        <v>342</v>
      </c>
      <c r="AN436" s="26" t="s">
        <v>461</v>
      </c>
      <c r="AP436" s="26"/>
      <c r="AQ436" s="92" t="s">
        <v>490</v>
      </c>
      <c r="AR436" s="92" t="s">
        <v>491</v>
      </c>
      <c r="AS436" s="92" t="s">
        <v>492</v>
      </c>
      <c r="AT436" s="92" t="s">
        <v>493</v>
      </c>
      <c r="AU436" s="92" t="s">
        <v>494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393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357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358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358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490</v>
      </c>
      <c r="AL481" s="128" t="s">
        <v>491</v>
      </c>
      <c r="AM481" s="128" t="s">
        <v>492</v>
      </c>
      <c r="AN481" s="128" t="s">
        <v>493</v>
      </c>
      <c r="AO481" s="128" t="s">
        <v>494</v>
      </c>
      <c r="AP481" s="128" t="s">
        <v>368</v>
      </c>
      <c r="AQ481" s="128" t="s">
        <v>664</v>
      </c>
      <c r="AR481" s="128" t="s">
        <v>6</v>
      </c>
      <c r="AS481" s="128" t="s">
        <v>9</v>
      </c>
      <c r="AT481" s="128" t="s">
        <v>7</v>
      </c>
      <c r="AU481" s="128" t="s">
        <v>559</v>
      </c>
      <c r="AV481" s="128" t="s">
        <v>519</v>
      </c>
      <c r="AW481" s="128" t="s">
        <v>375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541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542</v>
      </c>
      <c r="BI481" s="128" t="s">
        <v>4</v>
      </c>
      <c r="BJ481" s="128" t="s">
        <v>3</v>
      </c>
      <c r="BK481" s="128" t="s">
        <v>560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594</v>
      </c>
      <c r="AM486" s="26" t="s">
        <v>597</v>
      </c>
      <c r="AN486" s="26" t="s">
        <v>595</v>
      </c>
      <c r="AO486" s="26" t="s">
        <v>596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460</v>
      </c>
      <c r="AM489" s="26" t="s">
        <v>342</v>
      </c>
      <c r="AN489" s="26" t="s">
        <v>461</v>
      </c>
      <c r="AP489" s="26"/>
      <c r="AQ489" s="92" t="s">
        <v>490</v>
      </c>
      <c r="AR489" s="92" t="s">
        <v>491</v>
      </c>
      <c r="AS489" s="92" t="s">
        <v>492</v>
      </c>
      <c r="AT489" s="92" t="s">
        <v>493</v>
      </c>
      <c r="AU489" s="92" t="s">
        <v>494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393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357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358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358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490</v>
      </c>
      <c r="AL534" s="128" t="s">
        <v>491</v>
      </c>
      <c r="AM534" s="128" t="s">
        <v>492</v>
      </c>
      <c r="AN534" s="128" t="s">
        <v>493</v>
      </c>
      <c r="AO534" s="128" t="s">
        <v>494</v>
      </c>
      <c r="AP534" s="128" t="s">
        <v>368</v>
      </c>
      <c r="AQ534" s="128" t="s">
        <v>664</v>
      </c>
      <c r="AR534" s="128" t="s">
        <v>6</v>
      </c>
      <c r="AS534" s="128" t="s">
        <v>9</v>
      </c>
      <c r="AT534" s="128" t="s">
        <v>7</v>
      </c>
      <c r="AU534" s="128" t="s">
        <v>559</v>
      </c>
      <c r="AV534" s="128" t="s">
        <v>519</v>
      </c>
      <c r="AW534" s="128" t="s">
        <v>375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541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542</v>
      </c>
      <c r="BI534" s="128" t="s">
        <v>4</v>
      </c>
      <c r="BJ534" s="128" t="s">
        <v>3</v>
      </c>
      <c r="BK534" s="128" t="s">
        <v>560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594</v>
      </c>
      <c r="AM539" s="26" t="s">
        <v>597</v>
      </c>
      <c r="AN539" s="26" t="s">
        <v>595</v>
      </c>
      <c r="AO539" s="26" t="s">
        <v>596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460</v>
      </c>
      <c r="AM542" s="26" t="s">
        <v>342</v>
      </c>
      <c r="AN542" s="26" t="s">
        <v>461</v>
      </c>
      <c r="AP542" s="26"/>
      <c r="AQ542" s="92" t="s">
        <v>490</v>
      </c>
      <c r="AR542" s="92" t="s">
        <v>491</v>
      </c>
      <c r="AS542" s="92" t="s">
        <v>492</v>
      </c>
      <c r="AT542" s="92" t="s">
        <v>493</v>
      </c>
      <c r="AU542" s="92" t="s">
        <v>494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393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357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358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358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490</v>
      </c>
      <c r="AL587" s="128" t="s">
        <v>491</v>
      </c>
      <c r="AM587" s="128" t="s">
        <v>492</v>
      </c>
      <c r="AN587" s="128" t="s">
        <v>493</v>
      </c>
      <c r="AO587" s="128" t="s">
        <v>494</v>
      </c>
      <c r="AP587" s="128" t="s">
        <v>368</v>
      </c>
      <c r="AQ587" s="128" t="s">
        <v>664</v>
      </c>
      <c r="AR587" s="128" t="s">
        <v>6</v>
      </c>
      <c r="AS587" s="128" t="s">
        <v>9</v>
      </c>
      <c r="AT587" s="128" t="s">
        <v>7</v>
      </c>
      <c r="AU587" s="128" t="s">
        <v>559</v>
      </c>
      <c r="AV587" s="128" t="s">
        <v>519</v>
      </c>
      <c r="AW587" s="128" t="s">
        <v>375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541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542</v>
      </c>
      <c r="BI587" s="128" t="s">
        <v>4</v>
      </c>
      <c r="BJ587" s="128" t="s">
        <v>3</v>
      </c>
      <c r="BK587" s="128" t="s">
        <v>560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594</v>
      </c>
      <c r="AM592" s="26" t="s">
        <v>597</v>
      </c>
      <c r="AN592" s="26" t="s">
        <v>595</v>
      </c>
      <c r="AO592" s="26" t="s">
        <v>596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460</v>
      </c>
      <c r="AM595" s="26" t="s">
        <v>342</v>
      </c>
      <c r="AN595" s="26" t="s">
        <v>461</v>
      </c>
      <c r="AP595" s="26"/>
      <c r="AQ595" s="92" t="s">
        <v>490</v>
      </c>
      <c r="AR595" s="92" t="s">
        <v>491</v>
      </c>
      <c r="AS595" s="92" t="s">
        <v>492</v>
      </c>
      <c r="AT595" s="92" t="s">
        <v>493</v>
      </c>
      <c r="AU595" s="92" t="s">
        <v>494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393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357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358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358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490</v>
      </c>
      <c r="AL640" s="128" t="s">
        <v>491</v>
      </c>
      <c r="AM640" s="128" t="s">
        <v>492</v>
      </c>
      <c r="AN640" s="128" t="s">
        <v>493</v>
      </c>
      <c r="AO640" s="128" t="s">
        <v>494</v>
      </c>
      <c r="AP640" s="128" t="s">
        <v>368</v>
      </c>
      <c r="AQ640" s="128" t="s">
        <v>664</v>
      </c>
      <c r="AR640" s="128" t="s">
        <v>6</v>
      </c>
      <c r="AS640" s="128" t="s">
        <v>9</v>
      </c>
      <c r="AT640" s="128" t="s">
        <v>7</v>
      </c>
      <c r="AU640" s="128" t="s">
        <v>559</v>
      </c>
      <c r="AV640" s="128" t="s">
        <v>519</v>
      </c>
      <c r="AW640" s="128" t="s">
        <v>375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541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542</v>
      </c>
      <c r="BI640" s="128" t="s">
        <v>4</v>
      </c>
      <c r="BJ640" s="128" t="s">
        <v>3</v>
      </c>
      <c r="BK640" s="128" t="s">
        <v>560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594</v>
      </c>
      <c r="AM645" s="26" t="s">
        <v>597</v>
      </c>
      <c r="AN645" s="26" t="s">
        <v>595</v>
      </c>
      <c r="AO645" s="26" t="s">
        <v>596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460</v>
      </c>
      <c r="AM648" s="26" t="s">
        <v>342</v>
      </c>
      <c r="AN648" s="26" t="s">
        <v>461</v>
      </c>
      <c r="AP648" s="26"/>
      <c r="AQ648" s="92" t="s">
        <v>490</v>
      </c>
      <c r="AR648" s="92" t="s">
        <v>491</v>
      </c>
      <c r="AS648" s="92" t="s">
        <v>492</v>
      </c>
      <c r="AT648" s="92" t="s">
        <v>493</v>
      </c>
      <c r="AU648" s="92" t="s">
        <v>494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393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357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358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358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490</v>
      </c>
      <c r="AL693" s="128" t="s">
        <v>491</v>
      </c>
      <c r="AM693" s="128" t="s">
        <v>492</v>
      </c>
      <c r="AN693" s="128" t="s">
        <v>493</v>
      </c>
      <c r="AO693" s="128" t="s">
        <v>494</v>
      </c>
      <c r="AP693" s="128" t="s">
        <v>368</v>
      </c>
      <c r="AQ693" s="128" t="s">
        <v>664</v>
      </c>
      <c r="AR693" s="128" t="s">
        <v>6</v>
      </c>
      <c r="AS693" s="128" t="s">
        <v>9</v>
      </c>
      <c r="AT693" s="128" t="s">
        <v>7</v>
      </c>
      <c r="AU693" s="128" t="s">
        <v>559</v>
      </c>
      <c r="AV693" s="128" t="s">
        <v>519</v>
      </c>
      <c r="AW693" s="128" t="s">
        <v>375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541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542</v>
      </c>
      <c r="BI693" s="128" t="s">
        <v>4</v>
      </c>
      <c r="BJ693" s="128" t="s">
        <v>3</v>
      </c>
      <c r="BK693" s="128" t="s">
        <v>560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594</v>
      </c>
      <c r="AM698" s="26" t="s">
        <v>597</v>
      </c>
      <c r="AN698" s="26" t="s">
        <v>595</v>
      </c>
      <c r="AO698" s="26" t="s">
        <v>596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460</v>
      </c>
      <c r="AM701" s="26" t="s">
        <v>342</v>
      </c>
      <c r="AN701" s="26" t="s">
        <v>461</v>
      </c>
      <c r="AP701" s="26"/>
      <c r="AQ701" s="92" t="s">
        <v>490</v>
      </c>
      <c r="AR701" s="92" t="s">
        <v>491</v>
      </c>
      <c r="AS701" s="92" t="s">
        <v>492</v>
      </c>
      <c r="AT701" s="92" t="s">
        <v>493</v>
      </c>
      <c r="AU701" s="92" t="s">
        <v>494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393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357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358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358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490</v>
      </c>
      <c r="AL746" s="128" t="s">
        <v>491</v>
      </c>
      <c r="AM746" s="128" t="s">
        <v>492</v>
      </c>
      <c r="AN746" s="128" t="s">
        <v>493</v>
      </c>
      <c r="AO746" s="128" t="s">
        <v>494</v>
      </c>
      <c r="AP746" s="128" t="s">
        <v>368</v>
      </c>
      <c r="AQ746" s="128" t="s">
        <v>664</v>
      </c>
      <c r="AR746" s="128" t="s">
        <v>6</v>
      </c>
      <c r="AS746" s="128" t="s">
        <v>9</v>
      </c>
      <c r="AT746" s="128" t="s">
        <v>7</v>
      </c>
      <c r="AU746" s="128" t="s">
        <v>559</v>
      </c>
      <c r="AV746" s="128" t="s">
        <v>519</v>
      </c>
      <c r="AW746" s="128" t="s">
        <v>375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541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542</v>
      </c>
      <c r="BI746" s="128" t="s">
        <v>4</v>
      </c>
      <c r="BJ746" s="128" t="s">
        <v>3</v>
      </c>
      <c r="BK746" s="128" t="s">
        <v>560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594</v>
      </c>
      <c r="AM751" s="26" t="s">
        <v>597</v>
      </c>
      <c r="AN751" s="26" t="s">
        <v>595</v>
      </c>
      <c r="AO751" s="26" t="s">
        <v>596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460</v>
      </c>
      <c r="AM754" s="26" t="s">
        <v>342</v>
      </c>
      <c r="AN754" s="26" t="s">
        <v>461</v>
      </c>
      <c r="AP754" s="26"/>
      <c r="AQ754" s="92" t="s">
        <v>490</v>
      </c>
      <c r="AR754" s="92" t="s">
        <v>491</v>
      </c>
      <c r="AS754" s="92" t="s">
        <v>492</v>
      </c>
      <c r="AT754" s="92" t="s">
        <v>493</v>
      </c>
      <c r="AU754" s="92" t="s">
        <v>494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393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357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358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358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490</v>
      </c>
      <c r="AL799" s="128" t="s">
        <v>491</v>
      </c>
      <c r="AM799" s="128" t="s">
        <v>492</v>
      </c>
      <c r="AN799" s="128" t="s">
        <v>493</v>
      </c>
      <c r="AO799" s="128" t="s">
        <v>494</v>
      </c>
      <c r="AP799" s="128" t="s">
        <v>368</v>
      </c>
      <c r="AQ799" s="128" t="s">
        <v>664</v>
      </c>
      <c r="AR799" s="128" t="s">
        <v>6</v>
      </c>
      <c r="AS799" s="128" t="s">
        <v>9</v>
      </c>
      <c r="AT799" s="128" t="s">
        <v>7</v>
      </c>
      <c r="AU799" s="128" t="s">
        <v>559</v>
      </c>
      <c r="AV799" s="128" t="s">
        <v>519</v>
      </c>
      <c r="AW799" s="128" t="s">
        <v>375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541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542</v>
      </c>
      <c r="BI799" s="128" t="s">
        <v>4</v>
      </c>
      <c r="BJ799" s="128" t="s">
        <v>3</v>
      </c>
      <c r="BK799" s="128" t="s">
        <v>560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594</v>
      </c>
      <c r="AM804" s="26" t="s">
        <v>597</v>
      </c>
      <c r="AN804" s="26" t="s">
        <v>595</v>
      </c>
      <c r="AO804" s="26" t="s">
        <v>596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460</v>
      </c>
      <c r="AM807" s="26" t="s">
        <v>342</v>
      </c>
      <c r="AN807" s="26" t="s">
        <v>461</v>
      </c>
      <c r="AP807" s="26"/>
      <c r="AQ807" s="92" t="s">
        <v>490</v>
      </c>
      <c r="AR807" s="92" t="s">
        <v>491</v>
      </c>
      <c r="AS807" s="92" t="s">
        <v>492</v>
      </c>
      <c r="AT807" s="92" t="s">
        <v>493</v>
      </c>
      <c r="AU807" s="92" t="s">
        <v>494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393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357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358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358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490</v>
      </c>
      <c r="AL852" s="128" t="s">
        <v>491</v>
      </c>
      <c r="AM852" s="128" t="s">
        <v>492</v>
      </c>
      <c r="AN852" s="128" t="s">
        <v>493</v>
      </c>
      <c r="AO852" s="128" t="s">
        <v>494</v>
      </c>
      <c r="AP852" s="128" t="s">
        <v>368</v>
      </c>
      <c r="AQ852" s="128" t="s">
        <v>664</v>
      </c>
      <c r="AR852" s="128" t="s">
        <v>6</v>
      </c>
      <c r="AS852" s="128" t="s">
        <v>9</v>
      </c>
      <c r="AT852" s="128" t="s">
        <v>7</v>
      </c>
      <c r="AU852" s="128" t="s">
        <v>559</v>
      </c>
      <c r="AV852" s="128" t="s">
        <v>519</v>
      </c>
      <c r="AW852" s="128" t="s">
        <v>375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541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542</v>
      </c>
      <c r="BI852" s="128" t="s">
        <v>4</v>
      </c>
      <c r="BJ852" s="128" t="s">
        <v>3</v>
      </c>
      <c r="BK852" s="128" t="s">
        <v>560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594</v>
      </c>
      <c r="AM857" s="26" t="s">
        <v>597</v>
      </c>
      <c r="AN857" s="26" t="s">
        <v>595</v>
      </c>
      <c r="AO857" s="26" t="s">
        <v>596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460</v>
      </c>
      <c r="AM860" s="26" t="s">
        <v>342</v>
      </c>
      <c r="AN860" s="26" t="s">
        <v>461</v>
      </c>
      <c r="AP860" s="26"/>
      <c r="AQ860" s="92" t="s">
        <v>490</v>
      </c>
      <c r="AR860" s="92" t="s">
        <v>491</v>
      </c>
      <c r="AS860" s="92" t="s">
        <v>492</v>
      </c>
      <c r="AT860" s="92" t="s">
        <v>493</v>
      </c>
      <c r="AU860" s="92" t="s">
        <v>494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393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357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358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358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490</v>
      </c>
      <c r="AL905" s="128" t="s">
        <v>491</v>
      </c>
      <c r="AM905" s="128" t="s">
        <v>492</v>
      </c>
      <c r="AN905" s="128" t="s">
        <v>493</v>
      </c>
      <c r="AO905" s="128" t="s">
        <v>494</v>
      </c>
      <c r="AP905" s="128" t="s">
        <v>368</v>
      </c>
      <c r="AQ905" s="128" t="s">
        <v>664</v>
      </c>
      <c r="AR905" s="128" t="s">
        <v>6</v>
      </c>
      <c r="AS905" s="128" t="s">
        <v>9</v>
      </c>
      <c r="AT905" s="128" t="s">
        <v>7</v>
      </c>
      <c r="AU905" s="128" t="s">
        <v>559</v>
      </c>
      <c r="AV905" s="128" t="s">
        <v>519</v>
      </c>
      <c r="AW905" s="128" t="s">
        <v>375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541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542</v>
      </c>
      <c r="BI905" s="128" t="s">
        <v>4</v>
      </c>
      <c r="BJ905" s="128" t="s">
        <v>3</v>
      </c>
      <c r="BK905" s="128" t="s">
        <v>560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594</v>
      </c>
      <c r="AM910" s="26" t="s">
        <v>597</v>
      </c>
      <c r="AN910" s="26" t="s">
        <v>595</v>
      </c>
      <c r="AO910" s="26" t="s">
        <v>596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460</v>
      </c>
      <c r="AM913" s="26" t="s">
        <v>342</v>
      </c>
      <c r="AN913" s="26" t="s">
        <v>461</v>
      </c>
      <c r="AP913" s="26"/>
      <c r="AQ913" s="92" t="s">
        <v>490</v>
      </c>
      <c r="AR913" s="92" t="s">
        <v>491</v>
      </c>
      <c r="AS913" s="92" t="s">
        <v>492</v>
      </c>
      <c r="AT913" s="92" t="s">
        <v>493</v>
      </c>
      <c r="AU913" s="92" t="s">
        <v>494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393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357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358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358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490</v>
      </c>
      <c r="AL958" s="128" t="s">
        <v>491</v>
      </c>
      <c r="AM958" s="128" t="s">
        <v>492</v>
      </c>
      <c r="AN958" s="128" t="s">
        <v>493</v>
      </c>
      <c r="AO958" s="128" t="s">
        <v>494</v>
      </c>
      <c r="AP958" s="128" t="s">
        <v>368</v>
      </c>
      <c r="AQ958" s="128" t="s">
        <v>664</v>
      </c>
      <c r="AR958" s="128" t="s">
        <v>6</v>
      </c>
      <c r="AS958" s="128" t="s">
        <v>9</v>
      </c>
      <c r="AT958" s="128" t="s">
        <v>7</v>
      </c>
      <c r="AU958" s="128" t="s">
        <v>559</v>
      </c>
      <c r="AV958" s="128" t="s">
        <v>519</v>
      </c>
      <c r="AW958" s="128" t="s">
        <v>375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541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542</v>
      </c>
      <c r="BI958" s="128" t="s">
        <v>4</v>
      </c>
      <c r="BJ958" s="128" t="s">
        <v>3</v>
      </c>
      <c r="BK958" s="128" t="s">
        <v>560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594</v>
      </c>
      <c r="AM963" s="26" t="s">
        <v>597</v>
      </c>
      <c r="AN963" s="26" t="s">
        <v>595</v>
      </c>
      <c r="AO963" s="26" t="s">
        <v>596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460</v>
      </c>
      <c r="AM966" s="26" t="s">
        <v>342</v>
      </c>
      <c r="AN966" s="26" t="s">
        <v>461</v>
      </c>
      <c r="AP966" s="26"/>
      <c r="AQ966" s="92" t="s">
        <v>490</v>
      </c>
      <c r="AR966" s="92" t="s">
        <v>491</v>
      </c>
      <c r="AS966" s="92" t="s">
        <v>492</v>
      </c>
      <c r="AT966" s="92" t="s">
        <v>493</v>
      </c>
      <c r="AU966" s="92" t="s">
        <v>494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393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357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358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358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490</v>
      </c>
      <c r="AL1011" s="128" t="s">
        <v>491</v>
      </c>
      <c r="AM1011" s="128" t="s">
        <v>492</v>
      </c>
      <c r="AN1011" s="128" t="s">
        <v>493</v>
      </c>
      <c r="AO1011" s="128" t="s">
        <v>494</v>
      </c>
      <c r="AP1011" s="128" t="s">
        <v>368</v>
      </c>
      <c r="AQ1011" s="128" t="s">
        <v>664</v>
      </c>
      <c r="AR1011" s="128" t="s">
        <v>6</v>
      </c>
      <c r="AS1011" s="128" t="s">
        <v>9</v>
      </c>
      <c r="AT1011" s="128" t="s">
        <v>7</v>
      </c>
      <c r="AU1011" s="128" t="s">
        <v>559</v>
      </c>
      <c r="AV1011" s="128" t="s">
        <v>519</v>
      </c>
      <c r="AW1011" s="128" t="s">
        <v>375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541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542</v>
      </c>
      <c r="BI1011" s="128" t="s">
        <v>4</v>
      </c>
      <c r="BJ1011" s="128" t="s">
        <v>3</v>
      </c>
      <c r="BK1011" s="128" t="s">
        <v>560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594</v>
      </c>
      <c r="AM1016" s="26" t="s">
        <v>597</v>
      </c>
      <c r="AN1016" s="26" t="s">
        <v>595</v>
      </c>
      <c r="AO1016" s="26" t="s">
        <v>596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460</v>
      </c>
      <c r="AM1019" s="26" t="s">
        <v>342</v>
      </c>
      <c r="AN1019" s="26" t="s">
        <v>461</v>
      </c>
      <c r="AP1019" s="26"/>
      <c r="AQ1019" s="92" t="s">
        <v>490</v>
      </c>
      <c r="AR1019" s="92" t="s">
        <v>491</v>
      </c>
      <c r="AS1019" s="92" t="s">
        <v>492</v>
      </c>
      <c r="AT1019" s="92" t="s">
        <v>493</v>
      </c>
      <c r="AU1019" s="92" t="s">
        <v>494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393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357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358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358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490</v>
      </c>
      <c r="AL1064" s="128" t="s">
        <v>491</v>
      </c>
      <c r="AM1064" s="128" t="s">
        <v>492</v>
      </c>
      <c r="AN1064" s="128" t="s">
        <v>493</v>
      </c>
      <c r="AO1064" s="128" t="s">
        <v>494</v>
      </c>
      <c r="AP1064" s="128" t="s">
        <v>368</v>
      </c>
      <c r="AQ1064" s="128" t="s">
        <v>664</v>
      </c>
      <c r="AR1064" s="128" t="s">
        <v>6</v>
      </c>
      <c r="AS1064" s="128" t="s">
        <v>9</v>
      </c>
      <c r="AT1064" s="128" t="s">
        <v>7</v>
      </c>
      <c r="AU1064" s="128" t="s">
        <v>559</v>
      </c>
      <c r="AV1064" s="128" t="s">
        <v>519</v>
      </c>
      <c r="AW1064" s="128" t="s">
        <v>375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541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542</v>
      </c>
      <c r="BI1064" s="128" t="s">
        <v>4</v>
      </c>
      <c r="BJ1064" s="128" t="s">
        <v>3</v>
      </c>
      <c r="BK1064" s="128" t="s">
        <v>560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594</v>
      </c>
      <c r="AM1069" s="26" t="s">
        <v>597</v>
      </c>
      <c r="AN1069" s="26" t="s">
        <v>595</v>
      </c>
      <c r="AO1069" s="26" t="s">
        <v>596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460</v>
      </c>
      <c r="AM1072" s="26" t="s">
        <v>342</v>
      </c>
      <c r="AN1072" s="26" t="s">
        <v>461</v>
      </c>
      <c r="AP1072" s="26"/>
      <c r="AQ1072" s="92" t="s">
        <v>490</v>
      </c>
      <c r="AR1072" s="92" t="s">
        <v>491</v>
      </c>
      <c r="AS1072" s="92" t="s">
        <v>492</v>
      </c>
      <c r="AT1072" s="92" t="s">
        <v>493</v>
      </c>
      <c r="AU1072" s="92" t="s">
        <v>494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393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357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358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358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490</v>
      </c>
      <c r="AL1117" s="128" t="s">
        <v>491</v>
      </c>
      <c r="AM1117" s="128" t="s">
        <v>492</v>
      </c>
      <c r="AN1117" s="128" t="s">
        <v>493</v>
      </c>
      <c r="AO1117" s="128" t="s">
        <v>494</v>
      </c>
      <c r="AP1117" s="128" t="s">
        <v>368</v>
      </c>
      <c r="AQ1117" s="128" t="s">
        <v>664</v>
      </c>
      <c r="AR1117" s="128" t="s">
        <v>6</v>
      </c>
      <c r="AS1117" s="128" t="s">
        <v>9</v>
      </c>
      <c r="AT1117" s="128" t="s">
        <v>7</v>
      </c>
      <c r="AU1117" s="128" t="s">
        <v>559</v>
      </c>
      <c r="AV1117" s="128" t="s">
        <v>519</v>
      </c>
      <c r="AW1117" s="128" t="s">
        <v>375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541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542</v>
      </c>
      <c r="BI1117" s="128" t="s">
        <v>4</v>
      </c>
      <c r="BJ1117" s="128" t="s">
        <v>3</v>
      </c>
      <c r="BK1117" s="128" t="s">
        <v>560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594</v>
      </c>
      <c r="AM1122" s="26" t="s">
        <v>597</v>
      </c>
      <c r="AN1122" s="26" t="s">
        <v>595</v>
      </c>
      <c r="AO1122" s="26" t="s">
        <v>596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460</v>
      </c>
      <c r="AM1125" s="26" t="s">
        <v>342</v>
      </c>
      <c r="AN1125" s="26" t="s">
        <v>461</v>
      </c>
      <c r="AP1125" s="26"/>
      <c r="AQ1125" s="92" t="s">
        <v>490</v>
      </c>
      <c r="AR1125" s="92" t="s">
        <v>491</v>
      </c>
      <c r="AS1125" s="92" t="s">
        <v>492</v>
      </c>
      <c r="AT1125" s="92" t="s">
        <v>493</v>
      </c>
      <c r="AU1125" s="92" t="s">
        <v>494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393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357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358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358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490</v>
      </c>
      <c r="AL1170" s="128" t="s">
        <v>491</v>
      </c>
      <c r="AM1170" s="128" t="s">
        <v>492</v>
      </c>
      <c r="AN1170" s="128" t="s">
        <v>493</v>
      </c>
      <c r="AO1170" s="128" t="s">
        <v>494</v>
      </c>
      <c r="AP1170" s="128" t="s">
        <v>368</v>
      </c>
      <c r="AQ1170" s="128" t="s">
        <v>664</v>
      </c>
      <c r="AR1170" s="128" t="s">
        <v>6</v>
      </c>
      <c r="AS1170" s="128" t="s">
        <v>9</v>
      </c>
      <c r="AT1170" s="128" t="s">
        <v>7</v>
      </c>
      <c r="AU1170" s="128" t="s">
        <v>559</v>
      </c>
      <c r="AV1170" s="128" t="s">
        <v>519</v>
      </c>
      <c r="AW1170" s="128" t="s">
        <v>375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541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542</v>
      </c>
      <c r="BI1170" s="128" t="s">
        <v>4</v>
      </c>
      <c r="BJ1170" s="128" t="s">
        <v>3</v>
      </c>
      <c r="BK1170" s="128" t="s">
        <v>560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594</v>
      </c>
      <c r="AM1175" s="26" t="s">
        <v>597</v>
      </c>
      <c r="AN1175" s="26" t="s">
        <v>595</v>
      </c>
      <c r="AO1175" s="26" t="s">
        <v>596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460</v>
      </c>
      <c r="AM1178" s="26" t="s">
        <v>342</v>
      </c>
      <c r="AN1178" s="26" t="s">
        <v>461</v>
      </c>
      <c r="AP1178" s="26"/>
      <c r="AQ1178" s="92" t="s">
        <v>490</v>
      </c>
      <c r="AR1178" s="92" t="s">
        <v>491</v>
      </c>
      <c r="AS1178" s="92" t="s">
        <v>492</v>
      </c>
      <c r="AT1178" s="92" t="s">
        <v>493</v>
      </c>
      <c r="AU1178" s="92" t="s">
        <v>494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393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357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358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358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3" max="3" width="7.1328125" customWidth="1"/>
    <col min="23" max="23" width="7.1328125" customWidth="1"/>
    <col min="27" max="33" width="7.1328125" customWidth="1"/>
    <col min="34" max="34" width="4.3984375" style="16" customWidth="1"/>
    <col min="35" max="35" width="4.1328125" style="8" customWidth="1"/>
    <col min="36" max="36" width="4.1328125" customWidth="1"/>
    <col min="37" max="37" width="7.59765625" customWidth="1"/>
    <col min="39" max="39" width="7.1328125" customWidth="1"/>
  </cols>
  <sheetData>
    <row r="1" spans="1:71" ht="36" customHeight="1" x14ac:dyDescent="0.45">
      <c r="A1" s="18" t="s">
        <v>350</v>
      </c>
      <c r="B1" s="189"/>
      <c r="C1" s="1" t="s">
        <v>550</v>
      </c>
      <c r="D1" s="1" t="s">
        <v>489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551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413</v>
      </c>
      <c r="X1" s="1" t="s">
        <v>414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417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488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545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544</v>
      </c>
      <c r="P4" s="5" t="s">
        <v>64</v>
      </c>
      <c r="Q4" s="5" t="s">
        <v>68</v>
      </c>
      <c r="R4" s="5" t="s">
        <v>552</v>
      </c>
      <c r="S4" s="5" t="s">
        <v>50</v>
      </c>
      <c r="T4" s="5" t="s">
        <v>63</v>
      </c>
      <c r="U4" s="5" t="s">
        <v>67</v>
      </c>
      <c r="V4" s="5" t="s">
        <v>561</v>
      </c>
      <c r="W4" s="5" t="s">
        <v>553</v>
      </c>
      <c r="X4" s="5" t="s">
        <v>543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519</v>
      </c>
      <c r="AD4" s="5" t="s">
        <v>60</v>
      </c>
      <c r="AE4" s="5" t="s">
        <v>62</v>
      </c>
      <c r="AF4" s="5" t="s">
        <v>69</v>
      </c>
      <c r="AG4" s="5" t="s">
        <v>562</v>
      </c>
      <c r="AH4" s="15"/>
      <c r="AO4" s="126" t="s">
        <v>249</v>
      </c>
      <c r="AP4" s="5" t="s">
        <v>488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545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544</v>
      </c>
      <c r="BB4" s="5" t="s">
        <v>64</v>
      </c>
      <c r="BC4" s="5" t="s">
        <v>68</v>
      </c>
      <c r="BD4" s="5" t="s">
        <v>552</v>
      </c>
      <c r="BE4" s="5" t="s">
        <v>50</v>
      </c>
      <c r="BF4" s="5" t="s">
        <v>63</v>
      </c>
      <c r="BG4" s="5" t="s">
        <v>67</v>
      </c>
      <c r="BH4" s="5" t="s">
        <v>561</v>
      </c>
      <c r="BI4" s="5" t="s">
        <v>553</v>
      </c>
      <c r="BJ4" s="5" t="s">
        <v>543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519</v>
      </c>
      <c r="BP4" s="5" t="s">
        <v>60</v>
      </c>
      <c r="BQ4" s="5" t="s">
        <v>62</v>
      </c>
      <c r="BR4" s="5" t="s">
        <v>69</v>
      </c>
      <c r="BS4" s="5" t="s">
        <v>562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PSAT16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594</v>
      </c>
      <c r="AQ9" s="26" t="s">
        <v>597</v>
      </c>
      <c r="AR9" s="26" t="s">
        <v>595</v>
      </c>
      <c r="AS9" s="26" t="s">
        <v>596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460</v>
      </c>
      <c r="AQ12" s="26" t="s">
        <v>342</v>
      </c>
      <c r="AR12" s="26" t="s">
        <v>461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357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358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488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545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544</v>
      </c>
      <c r="BB80" s="5" t="s">
        <v>64</v>
      </c>
      <c r="BC80" s="5" t="s">
        <v>68</v>
      </c>
      <c r="BD80" s="5" t="s">
        <v>552</v>
      </c>
      <c r="BE80" s="5" t="s">
        <v>50</v>
      </c>
      <c r="BF80" s="5" t="s">
        <v>63</v>
      </c>
      <c r="BG80" s="5" t="s">
        <v>67</v>
      </c>
      <c r="BH80" s="5" t="s">
        <v>561</v>
      </c>
      <c r="BI80" s="5" t="s">
        <v>553</v>
      </c>
      <c r="BJ80" s="5" t="s">
        <v>543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519</v>
      </c>
      <c r="BP80" s="5" t="s">
        <v>60</v>
      </c>
      <c r="BQ80" s="5" t="s">
        <v>62</v>
      </c>
      <c r="BR80" s="5" t="s">
        <v>69</v>
      </c>
      <c r="BS80" s="5" t="s">
        <v>562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 t="str">
        <f>INPUT!$D$4</f>
        <v>ACTP10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594</v>
      </c>
      <c r="AQ85" s="26" t="s">
        <v>597</v>
      </c>
      <c r="AR85" s="26" t="s">
        <v>595</v>
      </c>
      <c r="AS85" s="26" t="s">
        <v>596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460</v>
      </c>
      <c r="AQ88" s="26" t="s">
        <v>342</v>
      </c>
      <c r="AR88" s="26" t="s">
        <v>461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357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358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488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545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544</v>
      </c>
      <c r="BB156" s="5" t="s">
        <v>64</v>
      </c>
      <c r="BC156" s="5" t="s">
        <v>68</v>
      </c>
      <c r="BD156" s="5" t="s">
        <v>552</v>
      </c>
      <c r="BE156" s="5" t="s">
        <v>50</v>
      </c>
      <c r="BF156" s="5" t="s">
        <v>63</v>
      </c>
      <c r="BG156" s="5" t="s">
        <v>67</v>
      </c>
      <c r="BH156" s="5" t="s">
        <v>561</v>
      </c>
      <c r="BI156" s="5" t="s">
        <v>553</v>
      </c>
      <c r="BJ156" s="5" t="s">
        <v>543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519</v>
      </c>
      <c r="BP156" s="5" t="s">
        <v>60</v>
      </c>
      <c r="BQ156" s="5" t="s">
        <v>62</v>
      </c>
      <c r="BR156" s="5" t="s">
        <v>69</v>
      </c>
      <c r="BS156" s="5" t="s">
        <v>562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594</v>
      </c>
      <c r="AQ161" s="26" t="s">
        <v>597</v>
      </c>
      <c r="AR161" s="26" t="s">
        <v>595</v>
      </c>
      <c r="AS161" s="26" t="s">
        <v>596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460</v>
      </c>
      <c r="AQ164" s="26" t="s">
        <v>342</v>
      </c>
      <c r="AR164" s="26" t="s">
        <v>461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357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358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488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545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544</v>
      </c>
      <c r="BB232" s="5" t="s">
        <v>64</v>
      </c>
      <c r="BC232" s="5" t="s">
        <v>68</v>
      </c>
      <c r="BD232" s="5" t="s">
        <v>552</v>
      </c>
      <c r="BE232" s="5" t="s">
        <v>50</v>
      </c>
      <c r="BF232" s="5" t="s">
        <v>63</v>
      </c>
      <c r="BG232" s="5" t="s">
        <v>67</v>
      </c>
      <c r="BH232" s="5" t="s">
        <v>561</v>
      </c>
      <c r="BI232" s="5" t="s">
        <v>553</v>
      </c>
      <c r="BJ232" s="5" t="s">
        <v>543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519</v>
      </c>
      <c r="BP232" s="5" t="s">
        <v>60</v>
      </c>
      <c r="BQ232" s="5" t="s">
        <v>62</v>
      </c>
      <c r="BR232" s="5" t="s">
        <v>69</v>
      </c>
      <c r="BS232" s="5" t="s">
        <v>562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594</v>
      </c>
      <c r="AQ237" s="26" t="s">
        <v>597</v>
      </c>
      <c r="AR237" s="26" t="s">
        <v>595</v>
      </c>
      <c r="AS237" s="26" t="s">
        <v>596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460</v>
      </c>
      <c r="AQ240" s="26" t="s">
        <v>342</v>
      </c>
      <c r="AR240" s="26" t="s">
        <v>461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357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358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488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545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544</v>
      </c>
      <c r="BB308" s="5" t="s">
        <v>64</v>
      </c>
      <c r="BC308" s="5" t="s">
        <v>68</v>
      </c>
      <c r="BD308" s="5" t="s">
        <v>552</v>
      </c>
      <c r="BE308" s="5" t="s">
        <v>50</v>
      </c>
      <c r="BF308" s="5" t="s">
        <v>63</v>
      </c>
      <c r="BG308" s="5" t="s">
        <v>67</v>
      </c>
      <c r="BH308" s="5" t="s">
        <v>561</v>
      </c>
      <c r="BI308" s="5" t="s">
        <v>553</v>
      </c>
      <c r="BJ308" s="5" t="s">
        <v>543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519</v>
      </c>
      <c r="BP308" s="5" t="s">
        <v>60</v>
      </c>
      <c r="BQ308" s="5" t="s">
        <v>62</v>
      </c>
      <c r="BR308" s="5" t="s">
        <v>69</v>
      </c>
      <c r="BS308" s="5" t="s">
        <v>562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594</v>
      </c>
      <c r="AQ313" s="26" t="s">
        <v>597</v>
      </c>
      <c r="AR313" s="26" t="s">
        <v>595</v>
      </c>
      <c r="AS313" s="26" t="s">
        <v>596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460</v>
      </c>
      <c r="AQ316" s="26" t="s">
        <v>342</v>
      </c>
      <c r="AR316" s="26" t="s">
        <v>461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357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358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488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545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544</v>
      </c>
      <c r="BB384" s="5" t="s">
        <v>64</v>
      </c>
      <c r="BC384" s="5" t="s">
        <v>68</v>
      </c>
      <c r="BD384" s="5" t="s">
        <v>552</v>
      </c>
      <c r="BE384" s="5" t="s">
        <v>50</v>
      </c>
      <c r="BF384" s="5" t="s">
        <v>63</v>
      </c>
      <c r="BG384" s="5" t="s">
        <v>67</v>
      </c>
      <c r="BH384" s="5" t="s">
        <v>561</v>
      </c>
      <c r="BI384" s="5" t="s">
        <v>553</v>
      </c>
      <c r="BJ384" s="5" t="s">
        <v>543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519</v>
      </c>
      <c r="BP384" s="5" t="s">
        <v>60</v>
      </c>
      <c r="BQ384" s="5" t="s">
        <v>62</v>
      </c>
      <c r="BR384" s="5" t="s">
        <v>69</v>
      </c>
      <c r="BS384" s="5" t="s">
        <v>562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594</v>
      </c>
      <c r="AQ389" s="26" t="s">
        <v>597</v>
      </c>
      <c r="AR389" s="26" t="s">
        <v>595</v>
      </c>
      <c r="AS389" s="26" t="s">
        <v>596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460</v>
      </c>
      <c r="AQ392" s="26" t="s">
        <v>342</v>
      </c>
      <c r="AR392" s="26" t="s">
        <v>461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357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358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488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545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544</v>
      </c>
      <c r="BB460" s="5" t="s">
        <v>64</v>
      </c>
      <c r="BC460" s="5" t="s">
        <v>68</v>
      </c>
      <c r="BD460" s="5" t="s">
        <v>552</v>
      </c>
      <c r="BE460" s="5" t="s">
        <v>50</v>
      </c>
      <c r="BF460" s="5" t="s">
        <v>63</v>
      </c>
      <c r="BG460" s="5" t="s">
        <v>67</v>
      </c>
      <c r="BH460" s="5" t="s">
        <v>561</v>
      </c>
      <c r="BI460" s="5" t="s">
        <v>553</v>
      </c>
      <c r="BJ460" s="5" t="s">
        <v>543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519</v>
      </c>
      <c r="BP460" s="5" t="s">
        <v>60</v>
      </c>
      <c r="BQ460" s="5" t="s">
        <v>62</v>
      </c>
      <c r="BR460" s="5" t="s">
        <v>69</v>
      </c>
      <c r="BS460" s="5" t="s">
        <v>562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594</v>
      </c>
      <c r="AQ465" s="26" t="s">
        <v>597</v>
      </c>
      <c r="AR465" s="26" t="s">
        <v>595</v>
      </c>
      <c r="AS465" s="26" t="s">
        <v>596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460</v>
      </c>
      <c r="AQ468" s="26" t="s">
        <v>342</v>
      </c>
      <c r="AR468" s="26" t="s">
        <v>461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357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358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488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545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544</v>
      </c>
      <c r="BB536" s="5" t="s">
        <v>64</v>
      </c>
      <c r="BC536" s="5" t="s">
        <v>68</v>
      </c>
      <c r="BD536" s="5" t="s">
        <v>552</v>
      </c>
      <c r="BE536" s="5" t="s">
        <v>50</v>
      </c>
      <c r="BF536" s="5" t="s">
        <v>63</v>
      </c>
      <c r="BG536" s="5" t="s">
        <v>67</v>
      </c>
      <c r="BH536" s="5" t="s">
        <v>561</v>
      </c>
      <c r="BI536" s="5" t="s">
        <v>553</v>
      </c>
      <c r="BJ536" s="5" t="s">
        <v>543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519</v>
      </c>
      <c r="BP536" s="5" t="s">
        <v>60</v>
      </c>
      <c r="BQ536" s="5" t="s">
        <v>62</v>
      </c>
      <c r="BR536" s="5" t="s">
        <v>69</v>
      </c>
      <c r="BS536" s="5" t="s">
        <v>562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594</v>
      </c>
      <c r="AQ541" s="26" t="s">
        <v>597</v>
      </c>
      <c r="AR541" s="26" t="s">
        <v>595</v>
      </c>
      <c r="AS541" s="26" t="s">
        <v>596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460</v>
      </c>
      <c r="AQ544" s="26" t="s">
        <v>342</v>
      </c>
      <c r="AR544" s="26" t="s">
        <v>461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357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358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488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545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544</v>
      </c>
      <c r="BB612" s="5" t="s">
        <v>64</v>
      </c>
      <c r="BC612" s="5" t="s">
        <v>68</v>
      </c>
      <c r="BD612" s="5" t="s">
        <v>552</v>
      </c>
      <c r="BE612" s="5" t="s">
        <v>50</v>
      </c>
      <c r="BF612" s="5" t="s">
        <v>63</v>
      </c>
      <c r="BG612" s="5" t="s">
        <v>67</v>
      </c>
      <c r="BH612" s="5" t="s">
        <v>561</v>
      </c>
      <c r="BI612" s="5" t="s">
        <v>553</v>
      </c>
      <c r="BJ612" s="5" t="s">
        <v>543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519</v>
      </c>
      <c r="BP612" s="5" t="s">
        <v>60</v>
      </c>
      <c r="BQ612" s="5" t="s">
        <v>62</v>
      </c>
      <c r="BR612" s="5" t="s">
        <v>69</v>
      </c>
      <c r="BS612" s="5" t="s">
        <v>562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594</v>
      </c>
      <c r="AQ617" s="26" t="s">
        <v>597</v>
      </c>
      <c r="AR617" s="26" t="s">
        <v>595</v>
      </c>
      <c r="AS617" s="26" t="s">
        <v>596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460</v>
      </c>
      <c r="AQ620" s="26" t="s">
        <v>342</v>
      </c>
      <c r="AR620" s="26" t="s">
        <v>461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357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358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488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545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544</v>
      </c>
      <c r="BB688" s="5" t="s">
        <v>64</v>
      </c>
      <c r="BC688" s="5" t="s">
        <v>68</v>
      </c>
      <c r="BD688" s="5" t="s">
        <v>552</v>
      </c>
      <c r="BE688" s="5" t="s">
        <v>50</v>
      </c>
      <c r="BF688" s="5" t="s">
        <v>63</v>
      </c>
      <c r="BG688" s="5" t="s">
        <v>67</v>
      </c>
      <c r="BH688" s="5" t="s">
        <v>561</v>
      </c>
      <c r="BI688" s="5" t="s">
        <v>553</v>
      </c>
      <c r="BJ688" s="5" t="s">
        <v>543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519</v>
      </c>
      <c r="BP688" s="5" t="s">
        <v>60</v>
      </c>
      <c r="BQ688" s="5" t="s">
        <v>62</v>
      </c>
      <c r="BR688" s="5" t="s">
        <v>69</v>
      </c>
      <c r="BS688" s="5" t="s">
        <v>562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594</v>
      </c>
      <c r="AQ693" s="26" t="s">
        <v>597</v>
      </c>
      <c r="AR693" s="26" t="s">
        <v>595</v>
      </c>
      <c r="AS693" s="26" t="s">
        <v>596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460</v>
      </c>
      <c r="AQ696" s="26" t="s">
        <v>342</v>
      </c>
      <c r="AR696" s="26" t="s">
        <v>461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357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358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488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545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544</v>
      </c>
      <c r="BB764" s="5" t="s">
        <v>64</v>
      </c>
      <c r="BC764" s="5" t="s">
        <v>68</v>
      </c>
      <c r="BD764" s="5" t="s">
        <v>552</v>
      </c>
      <c r="BE764" s="5" t="s">
        <v>50</v>
      </c>
      <c r="BF764" s="5" t="s">
        <v>63</v>
      </c>
      <c r="BG764" s="5" t="s">
        <v>67</v>
      </c>
      <c r="BH764" s="5" t="s">
        <v>561</v>
      </c>
      <c r="BI764" s="5" t="s">
        <v>553</v>
      </c>
      <c r="BJ764" s="5" t="s">
        <v>543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519</v>
      </c>
      <c r="BP764" s="5" t="s">
        <v>60</v>
      </c>
      <c r="BQ764" s="5" t="s">
        <v>62</v>
      </c>
      <c r="BR764" s="5" t="s">
        <v>69</v>
      </c>
      <c r="BS764" s="5" t="s">
        <v>562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594</v>
      </c>
      <c r="AQ769" s="26" t="s">
        <v>597</v>
      </c>
      <c r="AR769" s="26" t="s">
        <v>595</v>
      </c>
      <c r="AS769" s="26" t="s">
        <v>596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460</v>
      </c>
      <c r="AQ772" s="26" t="s">
        <v>342</v>
      </c>
      <c r="AR772" s="26" t="s">
        <v>461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357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358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488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545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544</v>
      </c>
      <c r="BB840" s="5" t="s">
        <v>64</v>
      </c>
      <c r="BC840" s="5" t="s">
        <v>68</v>
      </c>
      <c r="BD840" s="5" t="s">
        <v>552</v>
      </c>
      <c r="BE840" s="5" t="s">
        <v>50</v>
      </c>
      <c r="BF840" s="5" t="s">
        <v>63</v>
      </c>
      <c r="BG840" s="5" t="s">
        <v>67</v>
      </c>
      <c r="BH840" s="5" t="s">
        <v>561</v>
      </c>
      <c r="BI840" s="5" t="s">
        <v>553</v>
      </c>
      <c r="BJ840" s="5" t="s">
        <v>543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519</v>
      </c>
      <c r="BP840" s="5" t="s">
        <v>60</v>
      </c>
      <c r="BQ840" s="5" t="s">
        <v>62</v>
      </c>
      <c r="BR840" s="5" t="s">
        <v>69</v>
      </c>
      <c r="BS840" s="5" t="s">
        <v>562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594</v>
      </c>
      <c r="AQ845" s="26" t="s">
        <v>597</v>
      </c>
      <c r="AR845" s="26" t="s">
        <v>595</v>
      </c>
      <c r="AS845" s="26" t="s">
        <v>596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460</v>
      </c>
      <c r="AQ848" s="26" t="s">
        <v>342</v>
      </c>
      <c r="AR848" s="26" t="s">
        <v>461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357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358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488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545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544</v>
      </c>
      <c r="BB916" s="5" t="s">
        <v>64</v>
      </c>
      <c r="BC916" s="5" t="s">
        <v>68</v>
      </c>
      <c r="BD916" s="5" t="s">
        <v>552</v>
      </c>
      <c r="BE916" s="5" t="s">
        <v>50</v>
      </c>
      <c r="BF916" s="5" t="s">
        <v>63</v>
      </c>
      <c r="BG916" s="5" t="s">
        <v>67</v>
      </c>
      <c r="BH916" s="5" t="s">
        <v>561</v>
      </c>
      <c r="BI916" s="5" t="s">
        <v>553</v>
      </c>
      <c r="BJ916" s="5" t="s">
        <v>543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519</v>
      </c>
      <c r="BP916" s="5" t="s">
        <v>60</v>
      </c>
      <c r="BQ916" s="5" t="s">
        <v>62</v>
      </c>
      <c r="BR916" s="5" t="s">
        <v>69</v>
      </c>
      <c r="BS916" s="5" t="s">
        <v>562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594</v>
      </c>
      <c r="AQ921" s="26" t="s">
        <v>597</v>
      </c>
      <c r="AR921" s="26" t="s">
        <v>595</v>
      </c>
      <c r="AS921" s="26" t="s">
        <v>596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460</v>
      </c>
      <c r="AQ924" s="26" t="s">
        <v>342</v>
      </c>
      <c r="AR924" s="26" t="s">
        <v>461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357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358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488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545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544</v>
      </c>
      <c r="BB992" s="5" t="s">
        <v>64</v>
      </c>
      <c r="BC992" s="5" t="s">
        <v>68</v>
      </c>
      <c r="BD992" s="5" t="s">
        <v>552</v>
      </c>
      <c r="BE992" s="5" t="s">
        <v>50</v>
      </c>
      <c r="BF992" s="5" t="s">
        <v>63</v>
      </c>
      <c r="BG992" s="5" t="s">
        <v>67</v>
      </c>
      <c r="BH992" s="5" t="s">
        <v>561</v>
      </c>
      <c r="BI992" s="5" t="s">
        <v>553</v>
      </c>
      <c r="BJ992" s="5" t="s">
        <v>543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519</v>
      </c>
      <c r="BP992" s="5" t="s">
        <v>60</v>
      </c>
      <c r="BQ992" s="5" t="s">
        <v>62</v>
      </c>
      <c r="BR992" s="5" t="s">
        <v>69</v>
      </c>
      <c r="BS992" s="5" t="s">
        <v>562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594</v>
      </c>
      <c r="AQ997" s="26" t="s">
        <v>597</v>
      </c>
      <c r="AR997" s="26" t="s">
        <v>595</v>
      </c>
      <c r="AS997" s="26" t="s">
        <v>596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460</v>
      </c>
      <c r="AQ1000" s="26" t="s">
        <v>342</v>
      </c>
      <c r="AR1000" s="26" t="s">
        <v>461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357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358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488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545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544</v>
      </c>
      <c r="BB1068" s="5" t="s">
        <v>64</v>
      </c>
      <c r="BC1068" s="5" t="s">
        <v>68</v>
      </c>
      <c r="BD1068" s="5" t="s">
        <v>552</v>
      </c>
      <c r="BE1068" s="5" t="s">
        <v>50</v>
      </c>
      <c r="BF1068" s="5" t="s">
        <v>63</v>
      </c>
      <c r="BG1068" s="5" t="s">
        <v>67</v>
      </c>
      <c r="BH1068" s="5" t="s">
        <v>561</v>
      </c>
      <c r="BI1068" s="5" t="s">
        <v>553</v>
      </c>
      <c r="BJ1068" s="5" t="s">
        <v>543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519</v>
      </c>
      <c r="BP1068" s="5" t="s">
        <v>60</v>
      </c>
      <c r="BQ1068" s="5" t="s">
        <v>62</v>
      </c>
      <c r="BR1068" s="5" t="s">
        <v>69</v>
      </c>
      <c r="BS1068" s="5" t="s">
        <v>562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594</v>
      </c>
      <c r="AQ1073" s="26" t="s">
        <v>597</v>
      </c>
      <c r="AR1073" s="26" t="s">
        <v>595</v>
      </c>
      <c r="AS1073" s="26" t="s">
        <v>596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460</v>
      </c>
      <c r="AQ1076" s="26" t="s">
        <v>342</v>
      </c>
      <c r="AR1076" s="26" t="s">
        <v>461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357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358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488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545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544</v>
      </c>
      <c r="BB1144" s="5" t="s">
        <v>64</v>
      </c>
      <c r="BC1144" s="5" t="s">
        <v>68</v>
      </c>
      <c r="BD1144" s="5" t="s">
        <v>552</v>
      </c>
      <c r="BE1144" s="5" t="s">
        <v>50</v>
      </c>
      <c r="BF1144" s="5" t="s">
        <v>63</v>
      </c>
      <c r="BG1144" s="5" t="s">
        <v>67</v>
      </c>
      <c r="BH1144" s="5" t="s">
        <v>561</v>
      </c>
      <c r="BI1144" s="5" t="s">
        <v>553</v>
      </c>
      <c r="BJ1144" s="5" t="s">
        <v>543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519</v>
      </c>
      <c r="BP1144" s="5" t="s">
        <v>60</v>
      </c>
      <c r="BQ1144" s="5" t="s">
        <v>62</v>
      </c>
      <c r="BR1144" s="5" t="s">
        <v>69</v>
      </c>
      <c r="BS1144" s="5" t="s">
        <v>562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594</v>
      </c>
      <c r="AQ1149" s="26" t="s">
        <v>597</v>
      </c>
      <c r="AR1149" s="26" t="s">
        <v>595</v>
      </c>
      <c r="AS1149" s="26" t="s">
        <v>596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460</v>
      </c>
      <c r="AQ1152" s="26" t="s">
        <v>342</v>
      </c>
      <c r="AR1152" s="26" t="s">
        <v>461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357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358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488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545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544</v>
      </c>
      <c r="BB1220" s="5" t="s">
        <v>64</v>
      </c>
      <c r="BC1220" s="5" t="s">
        <v>68</v>
      </c>
      <c r="BD1220" s="5" t="s">
        <v>552</v>
      </c>
      <c r="BE1220" s="5" t="s">
        <v>50</v>
      </c>
      <c r="BF1220" s="5" t="s">
        <v>63</v>
      </c>
      <c r="BG1220" s="5" t="s">
        <v>67</v>
      </c>
      <c r="BH1220" s="5" t="s">
        <v>561</v>
      </c>
      <c r="BI1220" s="5" t="s">
        <v>553</v>
      </c>
      <c r="BJ1220" s="5" t="s">
        <v>543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519</v>
      </c>
      <c r="BP1220" s="5" t="s">
        <v>60</v>
      </c>
      <c r="BQ1220" s="5" t="s">
        <v>62</v>
      </c>
      <c r="BR1220" s="5" t="s">
        <v>69</v>
      </c>
      <c r="BS1220" s="5" t="s">
        <v>562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594</v>
      </c>
      <c r="AQ1225" s="26" t="s">
        <v>597</v>
      </c>
      <c r="AR1225" s="26" t="s">
        <v>595</v>
      </c>
      <c r="AS1225" s="26" t="s">
        <v>596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460</v>
      </c>
      <c r="AQ1228" s="26" t="s">
        <v>342</v>
      </c>
      <c r="AR1228" s="26" t="s">
        <v>461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357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358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488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545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544</v>
      </c>
      <c r="BB1296" s="5" t="s">
        <v>64</v>
      </c>
      <c r="BC1296" s="5" t="s">
        <v>68</v>
      </c>
      <c r="BD1296" s="5" t="s">
        <v>552</v>
      </c>
      <c r="BE1296" s="5" t="s">
        <v>50</v>
      </c>
      <c r="BF1296" s="5" t="s">
        <v>63</v>
      </c>
      <c r="BG1296" s="5" t="s">
        <v>67</v>
      </c>
      <c r="BH1296" s="5" t="s">
        <v>561</v>
      </c>
      <c r="BI1296" s="5" t="s">
        <v>553</v>
      </c>
      <c r="BJ1296" s="5" t="s">
        <v>543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519</v>
      </c>
      <c r="BP1296" s="5" t="s">
        <v>60</v>
      </c>
      <c r="BQ1296" s="5" t="s">
        <v>62</v>
      </c>
      <c r="BR1296" s="5" t="s">
        <v>69</v>
      </c>
      <c r="BS1296" s="5" t="s">
        <v>562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594</v>
      </c>
      <c r="AQ1301" s="26" t="s">
        <v>597</v>
      </c>
      <c r="AR1301" s="26" t="s">
        <v>595</v>
      </c>
      <c r="AS1301" s="26" t="s">
        <v>596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460</v>
      </c>
      <c r="AQ1304" s="26" t="s">
        <v>342</v>
      </c>
      <c r="AR1304" s="26" t="s">
        <v>461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357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358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488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545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544</v>
      </c>
      <c r="BB1372" s="5" t="s">
        <v>64</v>
      </c>
      <c r="BC1372" s="5" t="s">
        <v>68</v>
      </c>
      <c r="BD1372" s="5" t="s">
        <v>552</v>
      </c>
      <c r="BE1372" s="5" t="s">
        <v>50</v>
      </c>
      <c r="BF1372" s="5" t="s">
        <v>63</v>
      </c>
      <c r="BG1372" s="5" t="s">
        <v>67</v>
      </c>
      <c r="BH1372" s="5" t="s">
        <v>561</v>
      </c>
      <c r="BI1372" s="5" t="s">
        <v>553</v>
      </c>
      <c r="BJ1372" s="5" t="s">
        <v>543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519</v>
      </c>
      <c r="BP1372" s="5" t="s">
        <v>60</v>
      </c>
      <c r="BQ1372" s="5" t="s">
        <v>62</v>
      </c>
      <c r="BR1372" s="5" t="s">
        <v>69</v>
      </c>
      <c r="BS1372" s="5" t="s">
        <v>562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594</v>
      </c>
      <c r="AQ1377" s="26" t="s">
        <v>597</v>
      </c>
      <c r="AR1377" s="26" t="s">
        <v>595</v>
      </c>
      <c r="AS1377" s="26" t="s">
        <v>596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460</v>
      </c>
      <c r="AQ1380" s="26" t="s">
        <v>342</v>
      </c>
      <c r="AR1380" s="26" t="s">
        <v>461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357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358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488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545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544</v>
      </c>
      <c r="BB1448" s="5" t="s">
        <v>64</v>
      </c>
      <c r="BC1448" s="5" t="s">
        <v>68</v>
      </c>
      <c r="BD1448" s="5" t="s">
        <v>552</v>
      </c>
      <c r="BE1448" s="5" t="s">
        <v>50</v>
      </c>
      <c r="BF1448" s="5" t="s">
        <v>63</v>
      </c>
      <c r="BG1448" s="5" t="s">
        <v>67</v>
      </c>
      <c r="BH1448" s="5" t="s">
        <v>561</v>
      </c>
      <c r="BI1448" s="5" t="s">
        <v>553</v>
      </c>
      <c r="BJ1448" s="5" t="s">
        <v>543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519</v>
      </c>
      <c r="BP1448" s="5" t="s">
        <v>60</v>
      </c>
      <c r="BQ1448" s="5" t="s">
        <v>62</v>
      </c>
      <c r="BR1448" s="5" t="s">
        <v>69</v>
      </c>
      <c r="BS1448" s="5" t="s">
        <v>562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594</v>
      </c>
      <c r="AQ1453" s="26" t="s">
        <v>597</v>
      </c>
      <c r="AR1453" s="26" t="s">
        <v>595</v>
      </c>
      <c r="AS1453" s="26" t="s">
        <v>596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460</v>
      </c>
      <c r="AQ1456" s="26" t="s">
        <v>342</v>
      </c>
      <c r="AR1456" s="26" t="s">
        <v>461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357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358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488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545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544</v>
      </c>
      <c r="BB1524" s="5" t="s">
        <v>64</v>
      </c>
      <c r="BC1524" s="5" t="s">
        <v>68</v>
      </c>
      <c r="BD1524" s="5" t="s">
        <v>552</v>
      </c>
      <c r="BE1524" s="5" t="s">
        <v>50</v>
      </c>
      <c r="BF1524" s="5" t="s">
        <v>63</v>
      </c>
      <c r="BG1524" s="5" t="s">
        <v>67</v>
      </c>
      <c r="BH1524" s="5" t="s">
        <v>561</v>
      </c>
      <c r="BI1524" s="5" t="s">
        <v>553</v>
      </c>
      <c r="BJ1524" s="5" t="s">
        <v>543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519</v>
      </c>
      <c r="BP1524" s="5" t="s">
        <v>60</v>
      </c>
      <c r="BQ1524" s="5" t="s">
        <v>62</v>
      </c>
      <c r="BR1524" s="5" t="s">
        <v>69</v>
      </c>
      <c r="BS1524" s="5" t="s">
        <v>562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594</v>
      </c>
      <c r="AQ1529" s="26" t="s">
        <v>597</v>
      </c>
      <c r="AR1529" s="26" t="s">
        <v>595</v>
      </c>
      <c r="AS1529" s="26" t="s">
        <v>596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460</v>
      </c>
      <c r="AQ1532" s="26" t="s">
        <v>342</v>
      </c>
      <c r="AR1532" s="26" t="s">
        <v>461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357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358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488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545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544</v>
      </c>
      <c r="BB1600" s="5" t="s">
        <v>64</v>
      </c>
      <c r="BC1600" s="5" t="s">
        <v>68</v>
      </c>
      <c r="BD1600" s="5" t="s">
        <v>552</v>
      </c>
      <c r="BE1600" s="5" t="s">
        <v>50</v>
      </c>
      <c r="BF1600" s="5" t="s">
        <v>63</v>
      </c>
      <c r="BG1600" s="5" t="s">
        <v>67</v>
      </c>
      <c r="BH1600" s="5" t="s">
        <v>561</v>
      </c>
      <c r="BI1600" s="5" t="s">
        <v>553</v>
      </c>
      <c r="BJ1600" s="5" t="s">
        <v>543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519</v>
      </c>
      <c r="BP1600" s="5" t="s">
        <v>60</v>
      </c>
      <c r="BQ1600" s="5" t="s">
        <v>62</v>
      </c>
      <c r="BR1600" s="5" t="s">
        <v>69</v>
      </c>
      <c r="BS1600" s="5" t="s">
        <v>562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594</v>
      </c>
      <c r="AQ1605" s="26" t="s">
        <v>597</v>
      </c>
      <c r="AR1605" s="26" t="s">
        <v>595</v>
      </c>
      <c r="AS1605" s="26" t="s">
        <v>596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460</v>
      </c>
      <c r="AQ1608" s="26" t="s">
        <v>342</v>
      </c>
      <c r="AR1608" s="26" t="s">
        <v>461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357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358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488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545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544</v>
      </c>
      <c r="BB1676" s="5" t="s">
        <v>64</v>
      </c>
      <c r="BC1676" s="5" t="s">
        <v>68</v>
      </c>
      <c r="BD1676" s="5" t="s">
        <v>552</v>
      </c>
      <c r="BE1676" s="5" t="s">
        <v>50</v>
      </c>
      <c r="BF1676" s="5" t="s">
        <v>63</v>
      </c>
      <c r="BG1676" s="5" t="s">
        <v>67</v>
      </c>
      <c r="BH1676" s="5" t="s">
        <v>561</v>
      </c>
      <c r="BI1676" s="5" t="s">
        <v>553</v>
      </c>
      <c r="BJ1676" s="5" t="s">
        <v>543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519</v>
      </c>
      <c r="BP1676" s="5" t="s">
        <v>60</v>
      </c>
      <c r="BQ1676" s="5" t="s">
        <v>62</v>
      </c>
      <c r="BR1676" s="5" t="s">
        <v>69</v>
      </c>
      <c r="BS1676" s="5" t="s">
        <v>562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594</v>
      </c>
      <c r="AQ1681" s="26" t="s">
        <v>597</v>
      </c>
      <c r="AR1681" s="26" t="s">
        <v>595</v>
      </c>
      <c r="AS1681" s="26" t="s">
        <v>596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460</v>
      </c>
      <c r="AQ1684" s="26" t="s">
        <v>342</v>
      </c>
      <c r="AR1684" s="26" t="s">
        <v>461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357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358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29" max="29" width="7.1328125" customWidth="1"/>
    <col min="32" max="59" width="7.1328125" customWidth="1"/>
    <col min="60" max="60" width="4.3984375" style="16" customWidth="1"/>
    <col min="61" max="61" width="4.1328125" style="8" customWidth="1"/>
    <col min="62" max="62" width="4.1328125" customWidth="1"/>
    <col min="63" max="65" width="7.59765625" customWidth="1"/>
    <col min="67" max="67" width="7.59765625" bestFit="1" customWidth="1"/>
    <col min="68" max="68" width="7.132812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527</v>
      </c>
      <c r="E1" s="1" t="s">
        <v>71</v>
      </c>
      <c r="F1" s="1" t="s">
        <v>526</v>
      </c>
      <c r="G1" s="1" t="s">
        <v>529</v>
      </c>
      <c r="H1" s="1" t="s">
        <v>140</v>
      </c>
      <c r="I1" s="1" t="s">
        <v>428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530</v>
      </c>
      <c r="O1" s="1" t="s">
        <v>417</v>
      </c>
      <c r="P1" s="1" t="s">
        <v>531</v>
      </c>
      <c r="Q1" s="1" t="s">
        <v>532</v>
      </c>
      <c r="R1" s="1" t="s">
        <v>540</v>
      </c>
      <c r="S1" s="1" t="s">
        <v>78</v>
      </c>
      <c r="T1" s="1" t="s">
        <v>72</v>
      </c>
      <c r="U1" s="1" t="s">
        <v>576</v>
      </c>
      <c r="V1" s="1" t="s">
        <v>577</v>
      </c>
      <c r="W1" s="1" t="s">
        <v>438</v>
      </c>
      <c r="X1" s="1" t="s">
        <v>93</v>
      </c>
      <c r="Y1" s="1" t="s">
        <v>87</v>
      </c>
      <c r="Z1" s="1" t="s">
        <v>80</v>
      </c>
      <c r="AA1" s="1" t="s">
        <v>578</v>
      </c>
      <c r="AB1" s="1" t="s">
        <v>85</v>
      </c>
      <c r="AC1" s="1" t="s">
        <v>86</v>
      </c>
      <c r="AD1" s="1" t="s">
        <v>97</v>
      </c>
      <c r="AE1" s="1" t="s">
        <v>528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538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539</v>
      </c>
      <c r="AW1" s="1" t="s">
        <v>444</v>
      </c>
      <c r="AX1" s="1" t="s">
        <v>445</v>
      </c>
      <c r="AY1" s="1" t="s">
        <v>81</v>
      </c>
      <c r="AZ1" s="1" t="s">
        <v>90</v>
      </c>
      <c r="BA1" s="1" t="s">
        <v>533</v>
      </c>
      <c r="BB1" s="1" t="s">
        <v>534</v>
      </c>
      <c r="BC1" s="1" t="s">
        <v>535</v>
      </c>
      <c r="BD1" s="1" t="s">
        <v>536</v>
      </c>
      <c r="BE1" s="1" t="s">
        <v>537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513</v>
      </c>
      <c r="E4" s="5" t="s">
        <v>104</v>
      </c>
      <c r="F4" s="5" t="s">
        <v>514</v>
      </c>
      <c r="G4" s="5" t="s">
        <v>554</v>
      </c>
      <c r="H4" s="5" t="s">
        <v>515</v>
      </c>
      <c r="I4" s="5" t="s">
        <v>516</v>
      </c>
      <c r="J4" s="5" t="s">
        <v>122</v>
      </c>
      <c r="K4" s="5" t="s">
        <v>563</v>
      </c>
      <c r="L4" s="5" t="s">
        <v>564</v>
      </c>
      <c r="M4" s="5" t="s">
        <v>111</v>
      </c>
      <c r="N4" s="5" t="s">
        <v>517</v>
      </c>
      <c r="O4" s="5" t="s">
        <v>519</v>
      </c>
      <c r="P4" s="5" t="s">
        <v>565</v>
      </c>
      <c r="Q4" s="5" t="s">
        <v>566</v>
      </c>
      <c r="R4" s="5" t="s">
        <v>520</v>
      </c>
      <c r="S4" s="5" t="s">
        <v>518</v>
      </c>
      <c r="T4" s="5" t="s">
        <v>567</v>
      </c>
      <c r="U4" s="5" t="s">
        <v>555</v>
      </c>
      <c r="V4" s="5" t="s">
        <v>556</v>
      </c>
      <c r="W4" s="5" t="s">
        <v>568</v>
      </c>
      <c r="X4" s="5" t="s">
        <v>115</v>
      </c>
      <c r="Y4" s="5" t="s">
        <v>112</v>
      </c>
      <c r="Z4" s="5" t="s">
        <v>109</v>
      </c>
      <c r="AA4" s="5" t="s">
        <v>557</v>
      </c>
      <c r="AB4" s="5" t="s">
        <v>177</v>
      </c>
      <c r="AC4" s="5" t="s">
        <v>178</v>
      </c>
      <c r="AD4" s="5" t="s">
        <v>119</v>
      </c>
      <c r="AE4" s="5" t="s">
        <v>521</v>
      </c>
      <c r="AF4" s="5" t="s">
        <v>179</v>
      </c>
      <c r="AG4" s="5" t="s">
        <v>118</v>
      </c>
      <c r="AH4" s="5" t="s">
        <v>108</v>
      </c>
      <c r="AI4" s="5" t="s">
        <v>569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522</v>
      </c>
      <c r="AR4" s="5" t="s">
        <v>120</v>
      </c>
      <c r="AS4" s="5" t="s">
        <v>124</v>
      </c>
      <c r="AT4" s="5" t="s">
        <v>121</v>
      </c>
      <c r="AU4" s="5" t="s">
        <v>570</v>
      </c>
      <c r="AV4" s="5" t="s">
        <v>571</v>
      </c>
      <c r="AW4" s="5" t="s">
        <v>572</v>
      </c>
      <c r="AX4" s="5" t="s">
        <v>558</v>
      </c>
      <c r="AY4" s="5" t="s">
        <v>110</v>
      </c>
      <c r="AZ4" s="5" t="s">
        <v>113</v>
      </c>
      <c r="BA4" s="5" t="s">
        <v>573</v>
      </c>
      <c r="BB4" s="5" t="s">
        <v>574</v>
      </c>
      <c r="BC4" s="5" t="s">
        <v>523</v>
      </c>
      <c r="BD4" s="5" t="s">
        <v>524</v>
      </c>
      <c r="BE4" s="5" t="s">
        <v>525</v>
      </c>
      <c r="BF4" s="5" t="s">
        <v>106</v>
      </c>
      <c r="BG4" s="5" t="s">
        <v>575</v>
      </c>
      <c r="BH4" s="15"/>
      <c r="BJ4" s="75"/>
      <c r="BO4" s="5" t="s">
        <v>103</v>
      </c>
      <c r="BP4" s="5" t="s">
        <v>513</v>
      </c>
      <c r="BQ4" s="5" t="s">
        <v>104</v>
      </c>
      <c r="BR4" s="5" t="s">
        <v>514</v>
      </c>
      <c r="BS4" s="5" t="s">
        <v>554</v>
      </c>
      <c r="BT4" s="5" t="s">
        <v>515</v>
      </c>
      <c r="BU4" s="5" t="s">
        <v>516</v>
      </c>
      <c r="BV4" s="5" t="s">
        <v>122</v>
      </c>
      <c r="BW4" s="5" t="s">
        <v>563</v>
      </c>
      <c r="BX4" s="5" t="s">
        <v>564</v>
      </c>
      <c r="BY4" s="5" t="s">
        <v>111</v>
      </c>
      <c r="BZ4" s="5" t="s">
        <v>517</v>
      </c>
      <c r="CA4" s="5" t="s">
        <v>519</v>
      </c>
      <c r="CB4" s="5" t="s">
        <v>565</v>
      </c>
      <c r="CC4" s="5" t="s">
        <v>566</v>
      </c>
      <c r="CD4" s="5" t="s">
        <v>520</v>
      </c>
      <c r="CE4" s="5" t="s">
        <v>518</v>
      </c>
      <c r="CF4" s="5" t="s">
        <v>567</v>
      </c>
      <c r="CG4" s="5" t="s">
        <v>555</v>
      </c>
      <c r="CH4" s="5" t="s">
        <v>556</v>
      </c>
      <c r="CI4" s="5" t="s">
        <v>568</v>
      </c>
      <c r="CJ4" s="5" t="s">
        <v>115</v>
      </c>
      <c r="CK4" s="5" t="s">
        <v>112</v>
      </c>
      <c r="CL4" s="5" t="s">
        <v>109</v>
      </c>
      <c r="CM4" s="5" t="s">
        <v>557</v>
      </c>
      <c r="CN4" s="5" t="s">
        <v>177</v>
      </c>
      <c r="CO4" s="5" t="s">
        <v>178</v>
      </c>
      <c r="CP4" s="5" t="s">
        <v>119</v>
      </c>
      <c r="CQ4" s="5" t="s">
        <v>521</v>
      </c>
      <c r="CR4" s="5" t="s">
        <v>179</v>
      </c>
      <c r="CS4" s="5" t="s">
        <v>118</v>
      </c>
      <c r="CT4" s="5" t="s">
        <v>108</v>
      </c>
      <c r="CU4" s="5" t="s">
        <v>569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522</v>
      </c>
      <c r="DD4" s="5" t="s">
        <v>120</v>
      </c>
      <c r="DE4" s="5" t="s">
        <v>124</v>
      </c>
      <c r="DF4" s="5" t="s">
        <v>121</v>
      </c>
      <c r="DG4" s="5" t="s">
        <v>570</v>
      </c>
      <c r="DH4" s="5" t="s">
        <v>571</v>
      </c>
      <c r="DI4" s="5" t="s">
        <v>572</v>
      </c>
      <c r="DJ4" s="5" t="s">
        <v>558</v>
      </c>
      <c r="DK4" s="5" t="s">
        <v>110</v>
      </c>
      <c r="DL4" s="5" t="s">
        <v>113</v>
      </c>
      <c r="DM4" s="5" t="s">
        <v>573</v>
      </c>
      <c r="DN4" s="5" t="s">
        <v>574</v>
      </c>
      <c r="DO4" s="5" t="s">
        <v>523</v>
      </c>
      <c r="DP4" s="5" t="s">
        <v>524</v>
      </c>
      <c r="DQ4" s="5" t="s">
        <v>525</v>
      </c>
      <c r="DR4" s="5" t="s">
        <v>106</v>
      </c>
      <c r="DS4" s="5" t="s">
        <v>575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PSAT16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594</v>
      </c>
      <c r="BQ9" s="26" t="s">
        <v>597</v>
      </c>
      <c r="BR9" s="26" t="s">
        <v>595</v>
      </c>
      <c r="BS9" s="26" t="s">
        <v>596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460</v>
      </c>
      <c r="BQ12" s="26" t="s">
        <v>342</v>
      </c>
      <c r="BR12" s="26" t="s">
        <v>461</v>
      </c>
      <c r="BS12" s="92" t="s">
        <v>343</v>
      </c>
      <c r="BT12" s="92" t="s">
        <v>345</v>
      </c>
      <c r="BU12" s="92" t="s">
        <v>344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357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358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346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594</v>
      </c>
      <c r="BQ69" s="26" t="s">
        <v>597</v>
      </c>
      <c r="BR69" s="26" t="s">
        <v>595</v>
      </c>
      <c r="BS69" s="26" t="s">
        <v>596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460</v>
      </c>
      <c r="BQ72" s="26" t="s">
        <v>342</v>
      </c>
      <c r="BR72" s="26" t="s">
        <v>461</v>
      </c>
      <c r="BS72" s="92" t="s">
        <v>343</v>
      </c>
      <c r="BT72" s="92" t="s">
        <v>345</v>
      </c>
      <c r="BU72" s="92" t="s">
        <v>344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357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358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513</v>
      </c>
      <c r="BQ85" s="5" t="s">
        <v>104</v>
      </c>
      <c r="BR85" s="5" t="s">
        <v>514</v>
      </c>
      <c r="BS85" s="5" t="s">
        <v>554</v>
      </c>
      <c r="BT85" s="5" t="s">
        <v>515</v>
      </c>
      <c r="BU85" s="5" t="s">
        <v>516</v>
      </c>
      <c r="BV85" s="5" t="s">
        <v>122</v>
      </c>
      <c r="BW85" s="5" t="s">
        <v>563</v>
      </c>
      <c r="BX85" s="5" t="s">
        <v>564</v>
      </c>
      <c r="BY85" s="5" t="s">
        <v>111</v>
      </c>
      <c r="BZ85" s="5" t="s">
        <v>517</v>
      </c>
      <c r="CA85" s="5" t="s">
        <v>519</v>
      </c>
      <c r="CB85" s="5" t="s">
        <v>565</v>
      </c>
      <c r="CC85" s="5" t="s">
        <v>566</v>
      </c>
      <c r="CD85" s="5" t="s">
        <v>520</v>
      </c>
      <c r="CE85" s="5" t="s">
        <v>518</v>
      </c>
      <c r="CF85" s="5" t="s">
        <v>567</v>
      </c>
      <c r="CG85" s="5" t="s">
        <v>555</v>
      </c>
      <c r="CH85" s="5" t="s">
        <v>556</v>
      </c>
      <c r="CI85" s="5" t="s">
        <v>568</v>
      </c>
      <c r="CJ85" s="5" t="s">
        <v>115</v>
      </c>
      <c r="CK85" s="5" t="s">
        <v>112</v>
      </c>
      <c r="CL85" s="5" t="s">
        <v>109</v>
      </c>
      <c r="CM85" s="5" t="s">
        <v>557</v>
      </c>
      <c r="CN85" s="5" t="s">
        <v>177</v>
      </c>
      <c r="CO85" s="5" t="s">
        <v>178</v>
      </c>
      <c r="CP85" s="5" t="s">
        <v>119</v>
      </c>
      <c r="CQ85" s="5" t="s">
        <v>521</v>
      </c>
      <c r="CR85" s="5" t="s">
        <v>179</v>
      </c>
      <c r="CS85" s="5" t="s">
        <v>118</v>
      </c>
      <c r="CT85" s="5" t="s">
        <v>108</v>
      </c>
      <c r="CU85" s="5" t="s">
        <v>569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522</v>
      </c>
      <c r="DD85" s="5" t="s">
        <v>120</v>
      </c>
      <c r="DE85" s="5" t="s">
        <v>124</v>
      </c>
      <c r="DF85" s="5" t="s">
        <v>121</v>
      </c>
      <c r="DG85" s="5" t="s">
        <v>570</v>
      </c>
      <c r="DH85" s="5" t="s">
        <v>571</v>
      </c>
      <c r="DI85" s="5" t="s">
        <v>572</v>
      </c>
      <c r="DJ85" s="5" t="s">
        <v>558</v>
      </c>
      <c r="DK85" s="5" t="s">
        <v>110</v>
      </c>
      <c r="DL85" s="5" t="s">
        <v>113</v>
      </c>
      <c r="DM85" s="5" t="s">
        <v>573</v>
      </c>
      <c r="DN85" s="5" t="s">
        <v>574</v>
      </c>
      <c r="DO85" s="5" t="s">
        <v>523</v>
      </c>
      <c r="DP85" s="5" t="s">
        <v>524</v>
      </c>
      <c r="DQ85" s="5" t="s">
        <v>525</v>
      </c>
      <c r="DR85" s="5" t="s">
        <v>106</v>
      </c>
      <c r="DS85" s="5" t="s">
        <v>575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 t="str">
        <f>INPUT!$D$4</f>
        <v>ACTP10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594</v>
      </c>
      <c r="BQ90" s="26" t="s">
        <v>597</v>
      </c>
      <c r="BR90" s="26" t="s">
        <v>595</v>
      </c>
      <c r="BS90" s="26" t="s">
        <v>596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460</v>
      </c>
      <c r="BQ93" s="26" t="s">
        <v>342</v>
      </c>
      <c r="BR93" s="26" t="s">
        <v>461</v>
      </c>
      <c r="BS93" s="92" t="s">
        <v>343</v>
      </c>
      <c r="BT93" s="92" t="s">
        <v>345</v>
      </c>
      <c r="BU93" s="92" t="s">
        <v>344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357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358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346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594</v>
      </c>
      <c r="BQ150" s="26" t="s">
        <v>597</v>
      </c>
      <c r="BR150" s="26" t="s">
        <v>595</v>
      </c>
      <c r="BS150" s="26" t="s">
        <v>596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460</v>
      </c>
      <c r="BQ153" s="26" t="s">
        <v>342</v>
      </c>
      <c r="BR153" s="26" t="s">
        <v>461</v>
      </c>
      <c r="BS153" s="92" t="s">
        <v>343</v>
      </c>
      <c r="BT153" s="92" t="s">
        <v>345</v>
      </c>
      <c r="BU153" s="92" t="s">
        <v>344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357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358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513</v>
      </c>
      <c r="BQ166" s="5" t="s">
        <v>104</v>
      </c>
      <c r="BR166" s="5" t="s">
        <v>514</v>
      </c>
      <c r="BS166" s="5" t="s">
        <v>554</v>
      </c>
      <c r="BT166" s="5" t="s">
        <v>515</v>
      </c>
      <c r="BU166" s="5" t="s">
        <v>516</v>
      </c>
      <c r="BV166" s="5" t="s">
        <v>122</v>
      </c>
      <c r="BW166" s="5" t="s">
        <v>563</v>
      </c>
      <c r="BX166" s="5" t="s">
        <v>564</v>
      </c>
      <c r="BY166" s="5" t="s">
        <v>111</v>
      </c>
      <c r="BZ166" s="5" t="s">
        <v>517</v>
      </c>
      <c r="CA166" s="5" t="s">
        <v>519</v>
      </c>
      <c r="CB166" s="5" t="s">
        <v>565</v>
      </c>
      <c r="CC166" s="5" t="s">
        <v>566</v>
      </c>
      <c r="CD166" s="5" t="s">
        <v>520</v>
      </c>
      <c r="CE166" s="5" t="s">
        <v>518</v>
      </c>
      <c r="CF166" s="5" t="s">
        <v>567</v>
      </c>
      <c r="CG166" s="5" t="s">
        <v>555</v>
      </c>
      <c r="CH166" s="5" t="s">
        <v>556</v>
      </c>
      <c r="CI166" s="5" t="s">
        <v>568</v>
      </c>
      <c r="CJ166" s="5" t="s">
        <v>115</v>
      </c>
      <c r="CK166" s="5" t="s">
        <v>112</v>
      </c>
      <c r="CL166" s="5" t="s">
        <v>109</v>
      </c>
      <c r="CM166" s="5" t="s">
        <v>557</v>
      </c>
      <c r="CN166" s="5" t="s">
        <v>177</v>
      </c>
      <c r="CO166" s="5" t="s">
        <v>178</v>
      </c>
      <c r="CP166" s="5" t="s">
        <v>119</v>
      </c>
      <c r="CQ166" s="5" t="s">
        <v>521</v>
      </c>
      <c r="CR166" s="5" t="s">
        <v>179</v>
      </c>
      <c r="CS166" s="5" t="s">
        <v>118</v>
      </c>
      <c r="CT166" s="5" t="s">
        <v>108</v>
      </c>
      <c r="CU166" s="5" t="s">
        <v>569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522</v>
      </c>
      <c r="DD166" s="5" t="s">
        <v>120</v>
      </c>
      <c r="DE166" s="5" t="s">
        <v>124</v>
      </c>
      <c r="DF166" s="5" t="s">
        <v>121</v>
      </c>
      <c r="DG166" s="5" t="s">
        <v>570</v>
      </c>
      <c r="DH166" s="5" t="s">
        <v>571</v>
      </c>
      <c r="DI166" s="5" t="s">
        <v>572</v>
      </c>
      <c r="DJ166" s="5" t="s">
        <v>558</v>
      </c>
      <c r="DK166" s="5" t="s">
        <v>110</v>
      </c>
      <c r="DL166" s="5" t="s">
        <v>113</v>
      </c>
      <c r="DM166" s="5" t="s">
        <v>573</v>
      </c>
      <c r="DN166" s="5" t="s">
        <v>574</v>
      </c>
      <c r="DO166" s="5" t="s">
        <v>523</v>
      </c>
      <c r="DP166" s="5" t="s">
        <v>524</v>
      </c>
      <c r="DQ166" s="5" t="s">
        <v>525</v>
      </c>
      <c r="DR166" s="5" t="s">
        <v>106</v>
      </c>
      <c r="DS166" s="5" t="s">
        <v>575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594</v>
      </c>
      <c r="BQ171" s="26" t="s">
        <v>597</v>
      </c>
      <c r="BR171" s="26" t="s">
        <v>595</v>
      </c>
      <c r="BS171" s="26" t="s">
        <v>596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460</v>
      </c>
      <c r="BQ174" s="26" t="s">
        <v>342</v>
      </c>
      <c r="BR174" s="26" t="s">
        <v>461</v>
      </c>
      <c r="BS174" s="92" t="s">
        <v>343</v>
      </c>
      <c r="BT174" s="92" t="s">
        <v>345</v>
      </c>
      <c r="BU174" s="92" t="s">
        <v>344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357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358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346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594</v>
      </c>
      <c r="BQ231" s="26" t="s">
        <v>597</v>
      </c>
      <c r="BR231" s="26" t="s">
        <v>595</v>
      </c>
      <c r="BS231" s="26" t="s">
        <v>596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460</v>
      </c>
      <c r="BQ234" s="26" t="s">
        <v>342</v>
      </c>
      <c r="BR234" s="26" t="s">
        <v>461</v>
      </c>
      <c r="BS234" s="92" t="s">
        <v>343</v>
      </c>
      <c r="BT234" s="92" t="s">
        <v>345</v>
      </c>
      <c r="BU234" s="92" t="s">
        <v>344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357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358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513</v>
      </c>
      <c r="BQ247" s="5" t="s">
        <v>104</v>
      </c>
      <c r="BR247" s="5" t="s">
        <v>514</v>
      </c>
      <c r="BS247" s="5" t="s">
        <v>554</v>
      </c>
      <c r="BT247" s="5" t="s">
        <v>515</v>
      </c>
      <c r="BU247" s="5" t="s">
        <v>516</v>
      </c>
      <c r="BV247" s="5" t="s">
        <v>122</v>
      </c>
      <c r="BW247" s="5" t="s">
        <v>563</v>
      </c>
      <c r="BX247" s="5" t="s">
        <v>564</v>
      </c>
      <c r="BY247" s="5" t="s">
        <v>111</v>
      </c>
      <c r="BZ247" s="5" t="s">
        <v>517</v>
      </c>
      <c r="CA247" s="5" t="s">
        <v>519</v>
      </c>
      <c r="CB247" s="5" t="s">
        <v>565</v>
      </c>
      <c r="CC247" s="5" t="s">
        <v>566</v>
      </c>
      <c r="CD247" s="5" t="s">
        <v>520</v>
      </c>
      <c r="CE247" s="5" t="s">
        <v>518</v>
      </c>
      <c r="CF247" s="5" t="s">
        <v>567</v>
      </c>
      <c r="CG247" s="5" t="s">
        <v>555</v>
      </c>
      <c r="CH247" s="5" t="s">
        <v>556</v>
      </c>
      <c r="CI247" s="5" t="s">
        <v>568</v>
      </c>
      <c r="CJ247" s="5" t="s">
        <v>115</v>
      </c>
      <c r="CK247" s="5" t="s">
        <v>112</v>
      </c>
      <c r="CL247" s="5" t="s">
        <v>109</v>
      </c>
      <c r="CM247" s="5" t="s">
        <v>557</v>
      </c>
      <c r="CN247" s="5" t="s">
        <v>177</v>
      </c>
      <c r="CO247" s="5" t="s">
        <v>178</v>
      </c>
      <c r="CP247" s="5" t="s">
        <v>119</v>
      </c>
      <c r="CQ247" s="5" t="s">
        <v>521</v>
      </c>
      <c r="CR247" s="5" t="s">
        <v>179</v>
      </c>
      <c r="CS247" s="5" t="s">
        <v>118</v>
      </c>
      <c r="CT247" s="5" t="s">
        <v>108</v>
      </c>
      <c r="CU247" s="5" t="s">
        <v>569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522</v>
      </c>
      <c r="DD247" s="5" t="s">
        <v>120</v>
      </c>
      <c r="DE247" s="5" t="s">
        <v>124</v>
      </c>
      <c r="DF247" s="5" t="s">
        <v>121</v>
      </c>
      <c r="DG247" s="5" t="s">
        <v>570</v>
      </c>
      <c r="DH247" s="5" t="s">
        <v>571</v>
      </c>
      <c r="DI247" s="5" t="s">
        <v>572</v>
      </c>
      <c r="DJ247" s="5" t="s">
        <v>558</v>
      </c>
      <c r="DK247" s="5" t="s">
        <v>110</v>
      </c>
      <c r="DL247" s="5" t="s">
        <v>113</v>
      </c>
      <c r="DM247" s="5" t="s">
        <v>573</v>
      </c>
      <c r="DN247" s="5" t="s">
        <v>574</v>
      </c>
      <c r="DO247" s="5" t="s">
        <v>523</v>
      </c>
      <c r="DP247" s="5" t="s">
        <v>524</v>
      </c>
      <c r="DQ247" s="5" t="s">
        <v>525</v>
      </c>
      <c r="DR247" s="5" t="s">
        <v>106</v>
      </c>
      <c r="DS247" s="5" t="s">
        <v>575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594</v>
      </c>
      <c r="BQ252" s="26" t="s">
        <v>597</v>
      </c>
      <c r="BR252" s="26" t="s">
        <v>595</v>
      </c>
      <c r="BS252" s="26" t="s">
        <v>596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460</v>
      </c>
      <c r="BQ255" s="26" t="s">
        <v>342</v>
      </c>
      <c r="BR255" s="26" t="s">
        <v>461</v>
      </c>
      <c r="BS255" s="92" t="s">
        <v>343</v>
      </c>
      <c r="BT255" s="92" t="s">
        <v>345</v>
      </c>
      <c r="BU255" s="92" t="s">
        <v>344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357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358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346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594</v>
      </c>
      <c r="BQ312" s="26" t="s">
        <v>597</v>
      </c>
      <c r="BR312" s="26" t="s">
        <v>595</v>
      </c>
      <c r="BS312" s="26" t="s">
        <v>596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460</v>
      </c>
      <c r="BQ315" s="26" t="s">
        <v>342</v>
      </c>
      <c r="BR315" s="26" t="s">
        <v>461</v>
      </c>
      <c r="BS315" s="92" t="s">
        <v>343</v>
      </c>
      <c r="BT315" s="92" t="s">
        <v>345</v>
      </c>
      <c r="BU315" s="92" t="s">
        <v>344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357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358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513</v>
      </c>
      <c r="BQ328" s="5" t="s">
        <v>104</v>
      </c>
      <c r="BR328" s="5" t="s">
        <v>514</v>
      </c>
      <c r="BS328" s="5" t="s">
        <v>554</v>
      </c>
      <c r="BT328" s="5" t="s">
        <v>515</v>
      </c>
      <c r="BU328" s="5" t="s">
        <v>516</v>
      </c>
      <c r="BV328" s="5" t="s">
        <v>122</v>
      </c>
      <c r="BW328" s="5" t="s">
        <v>563</v>
      </c>
      <c r="BX328" s="5" t="s">
        <v>564</v>
      </c>
      <c r="BY328" s="5" t="s">
        <v>111</v>
      </c>
      <c r="BZ328" s="5" t="s">
        <v>517</v>
      </c>
      <c r="CA328" s="5" t="s">
        <v>519</v>
      </c>
      <c r="CB328" s="5" t="s">
        <v>565</v>
      </c>
      <c r="CC328" s="5" t="s">
        <v>566</v>
      </c>
      <c r="CD328" s="5" t="s">
        <v>520</v>
      </c>
      <c r="CE328" s="5" t="s">
        <v>518</v>
      </c>
      <c r="CF328" s="5" t="s">
        <v>567</v>
      </c>
      <c r="CG328" s="5" t="s">
        <v>555</v>
      </c>
      <c r="CH328" s="5" t="s">
        <v>556</v>
      </c>
      <c r="CI328" s="5" t="s">
        <v>568</v>
      </c>
      <c r="CJ328" s="5" t="s">
        <v>115</v>
      </c>
      <c r="CK328" s="5" t="s">
        <v>112</v>
      </c>
      <c r="CL328" s="5" t="s">
        <v>109</v>
      </c>
      <c r="CM328" s="5" t="s">
        <v>557</v>
      </c>
      <c r="CN328" s="5" t="s">
        <v>177</v>
      </c>
      <c r="CO328" s="5" t="s">
        <v>178</v>
      </c>
      <c r="CP328" s="5" t="s">
        <v>119</v>
      </c>
      <c r="CQ328" s="5" t="s">
        <v>521</v>
      </c>
      <c r="CR328" s="5" t="s">
        <v>179</v>
      </c>
      <c r="CS328" s="5" t="s">
        <v>118</v>
      </c>
      <c r="CT328" s="5" t="s">
        <v>108</v>
      </c>
      <c r="CU328" s="5" t="s">
        <v>569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522</v>
      </c>
      <c r="DD328" s="5" t="s">
        <v>120</v>
      </c>
      <c r="DE328" s="5" t="s">
        <v>124</v>
      </c>
      <c r="DF328" s="5" t="s">
        <v>121</v>
      </c>
      <c r="DG328" s="5" t="s">
        <v>570</v>
      </c>
      <c r="DH328" s="5" t="s">
        <v>571</v>
      </c>
      <c r="DI328" s="5" t="s">
        <v>572</v>
      </c>
      <c r="DJ328" s="5" t="s">
        <v>558</v>
      </c>
      <c r="DK328" s="5" t="s">
        <v>110</v>
      </c>
      <c r="DL328" s="5" t="s">
        <v>113</v>
      </c>
      <c r="DM328" s="5" t="s">
        <v>573</v>
      </c>
      <c r="DN328" s="5" t="s">
        <v>574</v>
      </c>
      <c r="DO328" s="5" t="s">
        <v>523</v>
      </c>
      <c r="DP328" s="5" t="s">
        <v>524</v>
      </c>
      <c r="DQ328" s="5" t="s">
        <v>525</v>
      </c>
      <c r="DR328" s="5" t="s">
        <v>106</v>
      </c>
      <c r="DS328" s="5" t="s">
        <v>575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594</v>
      </c>
      <c r="BQ333" s="26" t="s">
        <v>597</v>
      </c>
      <c r="BR333" s="26" t="s">
        <v>595</v>
      </c>
      <c r="BS333" s="26" t="s">
        <v>596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460</v>
      </c>
      <c r="BQ336" s="26" t="s">
        <v>342</v>
      </c>
      <c r="BR336" s="26" t="s">
        <v>461</v>
      </c>
      <c r="BS336" s="92" t="s">
        <v>343</v>
      </c>
      <c r="BT336" s="92" t="s">
        <v>345</v>
      </c>
      <c r="BU336" s="92" t="s">
        <v>344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357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358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346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594</v>
      </c>
      <c r="BQ393" s="26" t="s">
        <v>597</v>
      </c>
      <c r="BR393" s="26" t="s">
        <v>595</v>
      </c>
      <c r="BS393" s="26" t="s">
        <v>596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460</v>
      </c>
      <c r="BQ396" s="26" t="s">
        <v>342</v>
      </c>
      <c r="BR396" s="26" t="s">
        <v>461</v>
      </c>
      <c r="BS396" s="92" t="s">
        <v>343</v>
      </c>
      <c r="BT396" s="92" t="s">
        <v>345</v>
      </c>
      <c r="BU396" s="92" t="s">
        <v>344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357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358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513</v>
      </c>
      <c r="BQ409" s="5" t="s">
        <v>104</v>
      </c>
      <c r="BR409" s="5" t="s">
        <v>514</v>
      </c>
      <c r="BS409" s="5" t="s">
        <v>554</v>
      </c>
      <c r="BT409" s="5" t="s">
        <v>515</v>
      </c>
      <c r="BU409" s="5" t="s">
        <v>516</v>
      </c>
      <c r="BV409" s="5" t="s">
        <v>122</v>
      </c>
      <c r="BW409" s="5" t="s">
        <v>563</v>
      </c>
      <c r="BX409" s="5" t="s">
        <v>564</v>
      </c>
      <c r="BY409" s="5" t="s">
        <v>111</v>
      </c>
      <c r="BZ409" s="5" t="s">
        <v>517</v>
      </c>
      <c r="CA409" s="5" t="s">
        <v>519</v>
      </c>
      <c r="CB409" s="5" t="s">
        <v>565</v>
      </c>
      <c r="CC409" s="5" t="s">
        <v>566</v>
      </c>
      <c r="CD409" s="5" t="s">
        <v>520</v>
      </c>
      <c r="CE409" s="5" t="s">
        <v>518</v>
      </c>
      <c r="CF409" s="5" t="s">
        <v>567</v>
      </c>
      <c r="CG409" s="5" t="s">
        <v>555</v>
      </c>
      <c r="CH409" s="5" t="s">
        <v>556</v>
      </c>
      <c r="CI409" s="5" t="s">
        <v>568</v>
      </c>
      <c r="CJ409" s="5" t="s">
        <v>115</v>
      </c>
      <c r="CK409" s="5" t="s">
        <v>112</v>
      </c>
      <c r="CL409" s="5" t="s">
        <v>109</v>
      </c>
      <c r="CM409" s="5" t="s">
        <v>557</v>
      </c>
      <c r="CN409" s="5" t="s">
        <v>177</v>
      </c>
      <c r="CO409" s="5" t="s">
        <v>178</v>
      </c>
      <c r="CP409" s="5" t="s">
        <v>119</v>
      </c>
      <c r="CQ409" s="5" t="s">
        <v>521</v>
      </c>
      <c r="CR409" s="5" t="s">
        <v>179</v>
      </c>
      <c r="CS409" s="5" t="s">
        <v>118</v>
      </c>
      <c r="CT409" s="5" t="s">
        <v>108</v>
      </c>
      <c r="CU409" s="5" t="s">
        <v>569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522</v>
      </c>
      <c r="DD409" s="5" t="s">
        <v>120</v>
      </c>
      <c r="DE409" s="5" t="s">
        <v>124</v>
      </c>
      <c r="DF409" s="5" t="s">
        <v>121</v>
      </c>
      <c r="DG409" s="5" t="s">
        <v>570</v>
      </c>
      <c r="DH409" s="5" t="s">
        <v>571</v>
      </c>
      <c r="DI409" s="5" t="s">
        <v>572</v>
      </c>
      <c r="DJ409" s="5" t="s">
        <v>558</v>
      </c>
      <c r="DK409" s="5" t="s">
        <v>110</v>
      </c>
      <c r="DL409" s="5" t="s">
        <v>113</v>
      </c>
      <c r="DM409" s="5" t="s">
        <v>573</v>
      </c>
      <c r="DN409" s="5" t="s">
        <v>574</v>
      </c>
      <c r="DO409" s="5" t="s">
        <v>523</v>
      </c>
      <c r="DP409" s="5" t="s">
        <v>524</v>
      </c>
      <c r="DQ409" s="5" t="s">
        <v>525</v>
      </c>
      <c r="DR409" s="5" t="s">
        <v>106</v>
      </c>
      <c r="DS409" s="5" t="s">
        <v>575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594</v>
      </c>
      <c r="BQ414" s="26" t="s">
        <v>597</v>
      </c>
      <c r="BR414" s="26" t="s">
        <v>595</v>
      </c>
      <c r="BS414" s="26" t="s">
        <v>596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460</v>
      </c>
      <c r="BQ417" s="26" t="s">
        <v>342</v>
      </c>
      <c r="BR417" s="26" t="s">
        <v>461</v>
      </c>
      <c r="BS417" s="92" t="s">
        <v>343</v>
      </c>
      <c r="BT417" s="92" t="s">
        <v>345</v>
      </c>
      <c r="BU417" s="92" t="s">
        <v>344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357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358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346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594</v>
      </c>
      <c r="BQ474" s="26" t="s">
        <v>597</v>
      </c>
      <c r="BR474" s="26" t="s">
        <v>595</v>
      </c>
      <c r="BS474" s="26" t="s">
        <v>596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460</v>
      </c>
      <c r="BQ477" s="26" t="s">
        <v>342</v>
      </c>
      <c r="BR477" s="26" t="s">
        <v>461</v>
      </c>
      <c r="BS477" s="92" t="s">
        <v>343</v>
      </c>
      <c r="BT477" s="92" t="s">
        <v>345</v>
      </c>
      <c r="BU477" s="92" t="s">
        <v>344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357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358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513</v>
      </c>
      <c r="BQ490" s="5" t="s">
        <v>104</v>
      </c>
      <c r="BR490" s="5" t="s">
        <v>514</v>
      </c>
      <c r="BS490" s="5" t="s">
        <v>554</v>
      </c>
      <c r="BT490" s="5" t="s">
        <v>515</v>
      </c>
      <c r="BU490" s="5" t="s">
        <v>516</v>
      </c>
      <c r="BV490" s="5" t="s">
        <v>122</v>
      </c>
      <c r="BW490" s="5" t="s">
        <v>563</v>
      </c>
      <c r="BX490" s="5" t="s">
        <v>564</v>
      </c>
      <c r="BY490" s="5" t="s">
        <v>111</v>
      </c>
      <c r="BZ490" s="5" t="s">
        <v>517</v>
      </c>
      <c r="CA490" s="5" t="s">
        <v>519</v>
      </c>
      <c r="CB490" s="5" t="s">
        <v>565</v>
      </c>
      <c r="CC490" s="5" t="s">
        <v>566</v>
      </c>
      <c r="CD490" s="5" t="s">
        <v>520</v>
      </c>
      <c r="CE490" s="5" t="s">
        <v>518</v>
      </c>
      <c r="CF490" s="5" t="s">
        <v>567</v>
      </c>
      <c r="CG490" s="5" t="s">
        <v>555</v>
      </c>
      <c r="CH490" s="5" t="s">
        <v>556</v>
      </c>
      <c r="CI490" s="5" t="s">
        <v>568</v>
      </c>
      <c r="CJ490" s="5" t="s">
        <v>115</v>
      </c>
      <c r="CK490" s="5" t="s">
        <v>112</v>
      </c>
      <c r="CL490" s="5" t="s">
        <v>109</v>
      </c>
      <c r="CM490" s="5" t="s">
        <v>557</v>
      </c>
      <c r="CN490" s="5" t="s">
        <v>177</v>
      </c>
      <c r="CO490" s="5" t="s">
        <v>178</v>
      </c>
      <c r="CP490" s="5" t="s">
        <v>119</v>
      </c>
      <c r="CQ490" s="5" t="s">
        <v>521</v>
      </c>
      <c r="CR490" s="5" t="s">
        <v>179</v>
      </c>
      <c r="CS490" s="5" t="s">
        <v>118</v>
      </c>
      <c r="CT490" s="5" t="s">
        <v>108</v>
      </c>
      <c r="CU490" s="5" t="s">
        <v>569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522</v>
      </c>
      <c r="DD490" s="5" t="s">
        <v>120</v>
      </c>
      <c r="DE490" s="5" t="s">
        <v>124</v>
      </c>
      <c r="DF490" s="5" t="s">
        <v>121</v>
      </c>
      <c r="DG490" s="5" t="s">
        <v>570</v>
      </c>
      <c r="DH490" s="5" t="s">
        <v>571</v>
      </c>
      <c r="DI490" s="5" t="s">
        <v>572</v>
      </c>
      <c r="DJ490" s="5" t="s">
        <v>558</v>
      </c>
      <c r="DK490" s="5" t="s">
        <v>110</v>
      </c>
      <c r="DL490" s="5" t="s">
        <v>113</v>
      </c>
      <c r="DM490" s="5" t="s">
        <v>573</v>
      </c>
      <c r="DN490" s="5" t="s">
        <v>574</v>
      </c>
      <c r="DO490" s="5" t="s">
        <v>523</v>
      </c>
      <c r="DP490" s="5" t="s">
        <v>524</v>
      </c>
      <c r="DQ490" s="5" t="s">
        <v>525</v>
      </c>
      <c r="DR490" s="5" t="s">
        <v>106</v>
      </c>
      <c r="DS490" s="5" t="s">
        <v>575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594</v>
      </c>
      <c r="BQ495" s="26" t="s">
        <v>597</v>
      </c>
      <c r="BR495" s="26" t="s">
        <v>595</v>
      </c>
      <c r="BS495" s="26" t="s">
        <v>596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460</v>
      </c>
      <c r="BQ498" s="26" t="s">
        <v>342</v>
      </c>
      <c r="BR498" s="26" t="s">
        <v>461</v>
      </c>
      <c r="BS498" s="92" t="s">
        <v>343</v>
      </c>
      <c r="BT498" s="92" t="s">
        <v>345</v>
      </c>
      <c r="BU498" s="92" t="s">
        <v>344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357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358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346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594</v>
      </c>
      <c r="BQ555" s="26" t="s">
        <v>597</v>
      </c>
      <c r="BR555" s="26" t="s">
        <v>595</v>
      </c>
      <c r="BS555" s="26" t="s">
        <v>596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460</v>
      </c>
      <c r="BQ558" s="26" t="s">
        <v>342</v>
      </c>
      <c r="BR558" s="26" t="s">
        <v>461</v>
      </c>
      <c r="BS558" s="92" t="s">
        <v>343</v>
      </c>
      <c r="BT558" s="92" t="s">
        <v>345</v>
      </c>
      <c r="BU558" s="92" t="s">
        <v>344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357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358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513</v>
      </c>
      <c r="BQ571" s="5" t="s">
        <v>104</v>
      </c>
      <c r="BR571" s="5" t="s">
        <v>514</v>
      </c>
      <c r="BS571" s="5" t="s">
        <v>554</v>
      </c>
      <c r="BT571" s="5" t="s">
        <v>515</v>
      </c>
      <c r="BU571" s="5" t="s">
        <v>516</v>
      </c>
      <c r="BV571" s="5" t="s">
        <v>122</v>
      </c>
      <c r="BW571" s="5" t="s">
        <v>563</v>
      </c>
      <c r="BX571" s="5" t="s">
        <v>564</v>
      </c>
      <c r="BY571" s="5" t="s">
        <v>111</v>
      </c>
      <c r="BZ571" s="5" t="s">
        <v>517</v>
      </c>
      <c r="CA571" s="5" t="s">
        <v>519</v>
      </c>
      <c r="CB571" s="5" t="s">
        <v>565</v>
      </c>
      <c r="CC571" s="5" t="s">
        <v>566</v>
      </c>
      <c r="CD571" s="5" t="s">
        <v>520</v>
      </c>
      <c r="CE571" s="5" t="s">
        <v>518</v>
      </c>
      <c r="CF571" s="5" t="s">
        <v>567</v>
      </c>
      <c r="CG571" s="5" t="s">
        <v>555</v>
      </c>
      <c r="CH571" s="5" t="s">
        <v>556</v>
      </c>
      <c r="CI571" s="5" t="s">
        <v>568</v>
      </c>
      <c r="CJ571" s="5" t="s">
        <v>115</v>
      </c>
      <c r="CK571" s="5" t="s">
        <v>112</v>
      </c>
      <c r="CL571" s="5" t="s">
        <v>109</v>
      </c>
      <c r="CM571" s="5" t="s">
        <v>557</v>
      </c>
      <c r="CN571" s="5" t="s">
        <v>177</v>
      </c>
      <c r="CO571" s="5" t="s">
        <v>178</v>
      </c>
      <c r="CP571" s="5" t="s">
        <v>119</v>
      </c>
      <c r="CQ571" s="5" t="s">
        <v>521</v>
      </c>
      <c r="CR571" s="5" t="s">
        <v>179</v>
      </c>
      <c r="CS571" s="5" t="s">
        <v>118</v>
      </c>
      <c r="CT571" s="5" t="s">
        <v>108</v>
      </c>
      <c r="CU571" s="5" t="s">
        <v>569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522</v>
      </c>
      <c r="DD571" s="5" t="s">
        <v>120</v>
      </c>
      <c r="DE571" s="5" t="s">
        <v>124</v>
      </c>
      <c r="DF571" s="5" t="s">
        <v>121</v>
      </c>
      <c r="DG571" s="5" t="s">
        <v>570</v>
      </c>
      <c r="DH571" s="5" t="s">
        <v>571</v>
      </c>
      <c r="DI571" s="5" t="s">
        <v>572</v>
      </c>
      <c r="DJ571" s="5" t="s">
        <v>558</v>
      </c>
      <c r="DK571" s="5" t="s">
        <v>110</v>
      </c>
      <c r="DL571" s="5" t="s">
        <v>113</v>
      </c>
      <c r="DM571" s="5" t="s">
        <v>573</v>
      </c>
      <c r="DN571" s="5" t="s">
        <v>574</v>
      </c>
      <c r="DO571" s="5" t="s">
        <v>523</v>
      </c>
      <c r="DP571" s="5" t="s">
        <v>524</v>
      </c>
      <c r="DQ571" s="5" t="s">
        <v>525</v>
      </c>
      <c r="DR571" s="5" t="s">
        <v>106</v>
      </c>
      <c r="DS571" s="5" t="s">
        <v>575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594</v>
      </c>
      <c r="BQ576" s="26" t="s">
        <v>597</v>
      </c>
      <c r="BR576" s="26" t="s">
        <v>595</v>
      </c>
      <c r="BS576" s="26" t="s">
        <v>596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460</v>
      </c>
      <c r="BQ579" s="26" t="s">
        <v>342</v>
      </c>
      <c r="BR579" s="26" t="s">
        <v>461</v>
      </c>
      <c r="BS579" s="92" t="s">
        <v>343</v>
      </c>
      <c r="BT579" s="92" t="s">
        <v>345</v>
      </c>
      <c r="BU579" s="92" t="s">
        <v>344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357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358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346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594</v>
      </c>
      <c r="BQ636" s="26" t="s">
        <v>597</v>
      </c>
      <c r="BR636" s="26" t="s">
        <v>595</v>
      </c>
      <c r="BS636" s="26" t="s">
        <v>596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460</v>
      </c>
      <c r="BQ639" s="26" t="s">
        <v>342</v>
      </c>
      <c r="BR639" s="26" t="s">
        <v>461</v>
      </c>
      <c r="BS639" s="92" t="s">
        <v>343</v>
      </c>
      <c r="BT639" s="92" t="s">
        <v>345</v>
      </c>
      <c r="BU639" s="92" t="s">
        <v>344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357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358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513</v>
      </c>
      <c r="BQ652" s="5" t="s">
        <v>104</v>
      </c>
      <c r="BR652" s="5" t="s">
        <v>514</v>
      </c>
      <c r="BS652" s="5" t="s">
        <v>554</v>
      </c>
      <c r="BT652" s="5" t="s">
        <v>515</v>
      </c>
      <c r="BU652" s="5" t="s">
        <v>516</v>
      </c>
      <c r="BV652" s="5" t="s">
        <v>122</v>
      </c>
      <c r="BW652" s="5" t="s">
        <v>563</v>
      </c>
      <c r="BX652" s="5" t="s">
        <v>564</v>
      </c>
      <c r="BY652" s="5" t="s">
        <v>111</v>
      </c>
      <c r="BZ652" s="5" t="s">
        <v>517</v>
      </c>
      <c r="CA652" s="5" t="s">
        <v>519</v>
      </c>
      <c r="CB652" s="5" t="s">
        <v>565</v>
      </c>
      <c r="CC652" s="5" t="s">
        <v>566</v>
      </c>
      <c r="CD652" s="5" t="s">
        <v>520</v>
      </c>
      <c r="CE652" s="5" t="s">
        <v>518</v>
      </c>
      <c r="CF652" s="5" t="s">
        <v>567</v>
      </c>
      <c r="CG652" s="5" t="s">
        <v>555</v>
      </c>
      <c r="CH652" s="5" t="s">
        <v>556</v>
      </c>
      <c r="CI652" s="5" t="s">
        <v>568</v>
      </c>
      <c r="CJ652" s="5" t="s">
        <v>115</v>
      </c>
      <c r="CK652" s="5" t="s">
        <v>112</v>
      </c>
      <c r="CL652" s="5" t="s">
        <v>109</v>
      </c>
      <c r="CM652" s="5" t="s">
        <v>557</v>
      </c>
      <c r="CN652" s="5" t="s">
        <v>177</v>
      </c>
      <c r="CO652" s="5" t="s">
        <v>178</v>
      </c>
      <c r="CP652" s="5" t="s">
        <v>119</v>
      </c>
      <c r="CQ652" s="5" t="s">
        <v>521</v>
      </c>
      <c r="CR652" s="5" t="s">
        <v>179</v>
      </c>
      <c r="CS652" s="5" t="s">
        <v>118</v>
      </c>
      <c r="CT652" s="5" t="s">
        <v>108</v>
      </c>
      <c r="CU652" s="5" t="s">
        <v>569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522</v>
      </c>
      <c r="DD652" s="5" t="s">
        <v>120</v>
      </c>
      <c r="DE652" s="5" t="s">
        <v>124</v>
      </c>
      <c r="DF652" s="5" t="s">
        <v>121</v>
      </c>
      <c r="DG652" s="5" t="s">
        <v>570</v>
      </c>
      <c r="DH652" s="5" t="s">
        <v>571</v>
      </c>
      <c r="DI652" s="5" t="s">
        <v>572</v>
      </c>
      <c r="DJ652" s="5" t="s">
        <v>558</v>
      </c>
      <c r="DK652" s="5" t="s">
        <v>110</v>
      </c>
      <c r="DL652" s="5" t="s">
        <v>113</v>
      </c>
      <c r="DM652" s="5" t="s">
        <v>573</v>
      </c>
      <c r="DN652" s="5" t="s">
        <v>574</v>
      </c>
      <c r="DO652" s="5" t="s">
        <v>523</v>
      </c>
      <c r="DP652" s="5" t="s">
        <v>524</v>
      </c>
      <c r="DQ652" s="5" t="s">
        <v>525</v>
      </c>
      <c r="DR652" s="5" t="s">
        <v>106</v>
      </c>
      <c r="DS652" s="5" t="s">
        <v>575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594</v>
      </c>
      <c r="BQ657" s="26" t="s">
        <v>597</v>
      </c>
      <c r="BR657" s="26" t="s">
        <v>595</v>
      </c>
      <c r="BS657" s="26" t="s">
        <v>596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460</v>
      </c>
      <c r="BQ660" s="26" t="s">
        <v>342</v>
      </c>
      <c r="BR660" s="26" t="s">
        <v>461</v>
      </c>
      <c r="BS660" s="92" t="s">
        <v>343</v>
      </c>
      <c r="BT660" s="92" t="s">
        <v>345</v>
      </c>
      <c r="BU660" s="92" t="s">
        <v>344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357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358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346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594</v>
      </c>
      <c r="BQ717" s="26" t="s">
        <v>597</v>
      </c>
      <c r="BR717" s="26" t="s">
        <v>595</v>
      </c>
      <c r="BS717" s="26" t="s">
        <v>596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460</v>
      </c>
      <c r="BQ720" s="26" t="s">
        <v>342</v>
      </c>
      <c r="BR720" s="26" t="s">
        <v>461</v>
      </c>
      <c r="BS720" s="92" t="s">
        <v>343</v>
      </c>
      <c r="BT720" s="92" t="s">
        <v>345</v>
      </c>
      <c r="BU720" s="92" t="s">
        <v>344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357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358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513</v>
      </c>
      <c r="BQ733" s="5" t="s">
        <v>104</v>
      </c>
      <c r="BR733" s="5" t="s">
        <v>514</v>
      </c>
      <c r="BS733" s="5" t="s">
        <v>554</v>
      </c>
      <c r="BT733" s="5" t="s">
        <v>515</v>
      </c>
      <c r="BU733" s="5" t="s">
        <v>516</v>
      </c>
      <c r="BV733" s="5" t="s">
        <v>122</v>
      </c>
      <c r="BW733" s="5" t="s">
        <v>563</v>
      </c>
      <c r="BX733" s="5" t="s">
        <v>564</v>
      </c>
      <c r="BY733" s="5" t="s">
        <v>111</v>
      </c>
      <c r="BZ733" s="5" t="s">
        <v>517</v>
      </c>
      <c r="CA733" s="5" t="s">
        <v>519</v>
      </c>
      <c r="CB733" s="5" t="s">
        <v>565</v>
      </c>
      <c r="CC733" s="5" t="s">
        <v>566</v>
      </c>
      <c r="CD733" s="5" t="s">
        <v>520</v>
      </c>
      <c r="CE733" s="5" t="s">
        <v>518</v>
      </c>
      <c r="CF733" s="5" t="s">
        <v>567</v>
      </c>
      <c r="CG733" s="5" t="s">
        <v>555</v>
      </c>
      <c r="CH733" s="5" t="s">
        <v>556</v>
      </c>
      <c r="CI733" s="5" t="s">
        <v>568</v>
      </c>
      <c r="CJ733" s="5" t="s">
        <v>115</v>
      </c>
      <c r="CK733" s="5" t="s">
        <v>112</v>
      </c>
      <c r="CL733" s="5" t="s">
        <v>109</v>
      </c>
      <c r="CM733" s="5" t="s">
        <v>557</v>
      </c>
      <c r="CN733" s="5" t="s">
        <v>177</v>
      </c>
      <c r="CO733" s="5" t="s">
        <v>178</v>
      </c>
      <c r="CP733" s="5" t="s">
        <v>119</v>
      </c>
      <c r="CQ733" s="5" t="s">
        <v>521</v>
      </c>
      <c r="CR733" s="5" t="s">
        <v>179</v>
      </c>
      <c r="CS733" s="5" t="s">
        <v>118</v>
      </c>
      <c r="CT733" s="5" t="s">
        <v>108</v>
      </c>
      <c r="CU733" s="5" t="s">
        <v>569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522</v>
      </c>
      <c r="DD733" s="5" t="s">
        <v>120</v>
      </c>
      <c r="DE733" s="5" t="s">
        <v>124</v>
      </c>
      <c r="DF733" s="5" t="s">
        <v>121</v>
      </c>
      <c r="DG733" s="5" t="s">
        <v>570</v>
      </c>
      <c r="DH733" s="5" t="s">
        <v>571</v>
      </c>
      <c r="DI733" s="5" t="s">
        <v>572</v>
      </c>
      <c r="DJ733" s="5" t="s">
        <v>558</v>
      </c>
      <c r="DK733" s="5" t="s">
        <v>110</v>
      </c>
      <c r="DL733" s="5" t="s">
        <v>113</v>
      </c>
      <c r="DM733" s="5" t="s">
        <v>573</v>
      </c>
      <c r="DN733" s="5" t="s">
        <v>574</v>
      </c>
      <c r="DO733" s="5" t="s">
        <v>523</v>
      </c>
      <c r="DP733" s="5" t="s">
        <v>524</v>
      </c>
      <c r="DQ733" s="5" t="s">
        <v>525</v>
      </c>
      <c r="DR733" s="5" t="s">
        <v>106</v>
      </c>
      <c r="DS733" s="5" t="s">
        <v>575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594</v>
      </c>
      <c r="BQ738" s="26" t="s">
        <v>597</v>
      </c>
      <c r="BR738" s="26" t="s">
        <v>595</v>
      </c>
      <c r="BS738" s="26" t="s">
        <v>596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460</v>
      </c>
      <c r="BQ741" s="26" t="s">
        <v>342</v>
      </c>
      <c r="BR741" s="26" t="s">
        <v>461</v>
      </c>
      <c r="BS741" s="92" t="s">
        <v>343</v>
      </c>
      <c r="BT741" s="92" t="s">
        <v>345</v>
      </c>
      <c r="BU741" s="92" t="s">
        <v>344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357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358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346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594</v>
      </c>
      <c r="BQ798" s="26" t="s">
        <v>597</v>
      </c>
      <c r="BR798" s="26" t="s">
        <v>595</v>
      </c>
      <c r="BS798" s="26" t="s">
        <v>596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460</v>
      </c>
      <c r="BQ801" s="26" t="s">
        <v>342</v>
      </c>
      <c r="BR801" s="26" t="s">
        <v>461</v>
      </c>
      <c r="BS801" s="92" t="s">
        <v>343</v>
      </c>
      <c r="BT801" s="92" t="s">
        <v>345</v>
      </c>
      <c r="BU801" s="92" t="s">
        <v>344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357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358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513</v>
      </c>
      <c r="BQ814" s="5" t="s">
        <v>104</v>
      </c>
      <c r="BR814" s="5" t="s">
        <v>514</v>
      </c>
      <c r="BS814" s="5" t="s">
        <v>554</v>
      </c>
      <c r="BT814" s="5" t="s">
        <v>515</v>
      </c>
      <c r="BU814" s="5" t="s">
        <v>516</v>
      </c>
      <c r="BV814" s="5" t="s">
        <v>122</v>
      </c>
      <c r="BW814" s="5" t="s">
        <v>563</v>
      </c>
      <c r="BX814" s="5" t="s">
        <v>564</v>
      </c>
      <c r="BY814" s="5" t="s">
        <v>111</v>
      </c>
      <c r="BZ814" s="5" t="s">
        <v>517</v>
      </c>
      <c r="CA814" s="5" t="s">
        <v>519</v>
      </c>
      <c r="CB814" s="5" t="s">
        <v>565</v>
      </c>
      <c r="CC814" s="5" t="s">
        <v>566</v>
      </c>
      <c r="CD814" s="5" t="s">
        <v>520</v>
      </c>
      <c r="CE814" s="5" t="s">
        <v>518</v>
      </c>
      <c r="CF814" s="5" t="s">
        <v>567</v>
      </c>
      <c r="CG814" s="5" t="s">
        <v>555</v>
      </c>
      <c r="CH814" s="5" t="s">
        <v>556</v>
      </c>
      <c r="CI814" s="5" t="s">
        <v>568</v>
      </c>
      <c r="CJ814" s="5" t="s">
        <v>115</v>
      </c>
      <c r="CK814" s="5" t="s">
        <v>112</v>
      </c>
      <c r="CL814" s="5" t="s">
        <v>109</v>
      </c>
      <c r="CM814" s="5" t="s">
        <v>557</v>
      </c>
      <c r="CN814" s="5" t="s">
        <v>177</v>
      </c>
      <c r="CO814" s="5" t="s">
        <v>178</v>
      </c>
      <c r="CP814" s="5" t="s">
        <v>119</v>
      </c>
      <c r="CQ814" s="5" t="s">
        <v>521</v>
      </c>
      <c r="CR814" s="5" t="s">
        <v>179</v>
      </c>
      <c r="CS814" s="5" t="s">
        <v>118</v>
      </c>
      <c r="CT814" s="5" t="s">
        <v>108</v>
      </c>
      <c r="CU814" s="5" t="s">
        <v>569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522</v>
      </c>
      <c r="DD814" s="5" t="s">
        <v>120</v>
      </c>
      <c r="DE814" s="5" t="s">
        <v>124</v>
      </c>
      <c r="DF814" s="5" t="s">
        <v>121</v>
      </c>
      <c r="DG814" s="5" t="s">
        <v>570</v>
      </c>
      <c r="DH814" s="5" t="s">
        <v>571</v>
      </c>
      <c r="DI814" s="5" t="s">
        <v>572</v>
      </c>
      <c r="DJ814" s="5" t="s">
        <v>558</v>
      </c>
      <c r="DK814" s="5" t="s">
        <v>110</v>
      </c>
      <c r="DL814" s="5" t="s">
        <v>113</v>
      </c>
      <c r="DM814" s="5" t="s">
        <v>573</v>
      </c>
      <c r="DN814" s="5" t="s">
        <v>574</v>
      </c>
      <c r="DO814" s="5" t="s">
        <v>523</v>
      </c>
      <c r="DP814" s="5" t="s">
        <v>524</v>
      </c>
      <c r="DQ814" s="5" t="s">
        <v>525</v>
      </c>
      <c r="DR814" s="5" t="s">
        <v>106</v>
      </c>
      <c r="DS814" s="5" t="s">
        <v>575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594</v>
      </c>
      <c r="BQ819" s="26" t="s">
        <v>597</v>
      </c>
      <c r="BR819" s="26" t="s">
        <v>595</v>
      </c>
      <c r="BS819" s="26" t="s">
        <v>596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460</v>
      </c>
      <c r="BQ822" s="26" t="s">
        <v>342</v>
      </c>
      <c r="BR822" s="26" t="s">
        <v>461</v>
      </c>
      <c r="BS822" s="92" t="s">
        <v>343</v>
      </c>
      <c r="BT822" s="92" t="s">
        <v>345</v>
      </c>
      <c r="BU822" s="92" t="s">
        <v>344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357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358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346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594</v>
      </c>
      <c r="BQ879" s="26" t="s">
        <v>597</v>
      </c>
      <c r="BR879" s="26" t="s">
        <v>595</v>
      </c>
      <c r="BS879" s="26" t="s">
        <v>596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460</v>
      </c>
      <c r="BQ882" s="26" t="s">
        <v>342</v>
      </c>
      <c r="BR882" s="26" t="s">
        <v>461</v>
      </c>
      <c r="BS882" s="92" t="s">
        <v>343</v>
      </c>
      <c r="BT882" s="92" t="s">
        <v>345</v>
      </c>
      <c r="BU882" s="92" t="s">
        <v>344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357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358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513</v>
      </c>
      <c r="BQ895" s="5" t="s">
        <v>104</v>
      </c>
      <c r="BR895" s="5" t="s">
        <v>514</v>
      </c>
      <c r="BS895" s="5" t="s">
        <v>554</v>
      </c>
      <c r="BT895" s="5" t="s">
        <v>515</v>
      </c>
      <c r="BU895" s="5" t="s">
        <v>516</v>
      </c>
      <c r="BV895" s="5" t="s">
        <v>122</v>
      </c>
      <c r="BW895" s="5" t="s">
        <v>563</v>
      </c>
      <c r="BX895" s="5" t="s">
        <v>564</v>
      </c>
      <c r="BY895" s="5" t="s">
        <v>111</v>
      </c>
      <c r="BZ895" s="5" t="s">
        <v>517</v>
      </c>
      <c r="CA895" s="5" t="s">
        <v>519</v>
      </c>
      <c r="CB895" s="5" t="s">
        <v>565</v>
      </c>
      <c r="CC895" s="5" t="s">
        <v>566</v>
      </c>
      <c r="CD895" s="5" t="s">
        <v>520</v>
      </c>
      <c r="CE895" s="5" t="s">
        <v>518</v>
      </c>
      <c r="CF895" s="5" t="s">
        <v>567</v>
      </c>
      <c r="CG895" s="5" t="s">
        <v>555</v>
      </c>
      <c r="CH895" s="5" t="s">
        <v>556</v>
      </c>
      <c r="CI895" s="5" t="s">
        <v>568</v>
      </c>
      <c r="CJ895" s="5" t="s">
        <v>115</v>
      </c>
      <c r="CK895" s="5" t="s">
        <v>112</v>
      </c>
      <c r="CL895" s="5" t="s">
        <v>109</v>
      </c>
      <c r="CM895" s="5" t="s">
        <v>557</v>
      </c>
      <c r="CN895" s="5" t="s">
        <v>177</v>
      </c>
      <c r="CO895" s="5" t="s">
        <v>178</v>
      </c>
      <c r="CP895" s="5" t="s">
        <v>119</v>
      </c>
      <c r="CQ895" s="5" t="s">
        <v>521</v>
      </c>
      <c r="CR895" s="5" t="s">
        <v>179</v>
      </c>
      <c r="CS895" s="5" t="s">
        <v>118</v>
      </c>
      <c r="CT895" s="5" t="s">
        <v>108</v>
      </c>
      <c r="CU895" s="5" t="s">
        <v>569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522</v>
      </c>
      <c r="DD895" s="5" t="s">
        <v>120</v>
      </c>
      <c r="DE895" s="5" t="s">
        <v>124</v>
      </c>
      <c r="DF895" s="5" t="s">
        <v>121</v>
      </c>
      <c r="DG895" s="5" t="s">
        <v>570</v>
      </c>
      <c r="DH895" s="5" t="s">
        <v>571</v>
      </c>
      <c r="DI895" s="5" t="s">
        <v>572</v>
      </c>
      <c r="DJ895" s="5" t="s">
        <v>558</v>
      </c>
      <c r="DK895" s="5" t="s">
        <v>110</v>
      </c>
      <c r="DL895" s="5" t="s">
        <v>113</v>
      </c>
      <c r="DM895" s="5" t="s">
        <v>573</v>
      </c>
      <c r="DN895" s="5" t="s">
        <v>574</v>
      </c>
      <c r="DO895" s="5" t="s">
        <v>523</v>
      </c>
      <c r="DP895" s="5" t="s">
        <v>524</v>
      </c>
      <c r="DQ895" s="5" t="s">
        <v>525</v>
      </c>
      <c r="DR895" s="5" t="s">
        <v>106</v>
      </c>
      <c r="DS895" s="5" t="s">
        <v>575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594</v>
      </c>
      <c r="BQ900" s="26" t="s">
        <v>597</v>
      </c>
      <c r="BR900" s="26" t="s">
        <v>595</v>
      </c>
      <c r="BS900" s="26" t="s">
        <v>596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460</v>
      </c>
      <c r="BQ903" s="26" t="s">
        <v>342</v>
      </c>
      <c r="BR903" s="26" t="s">
        <v>461</v>
      </c>
      <c r="BS903" s="92" t="s">
        <v>343</v>
      </c>
      <c r="BT903" s="92" t="s">
        <v>345</v>
      </c>
      <c r="BU903" s="92" t="s">
        <v>344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357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358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346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594</v>
      </c>
      <c r="BQ960" s="26" t="s">
        <v>597</v>
      </c>
      <c r="BR960" s="26" t="s">
        <v>595</v>
      </c>
      <c r="BS960" s="26" t="s">
        <v>596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460</v>
      </c>
      <c r="BQ963" s="26" t="s">
        <v>342</v>
      </c>
      <c r="BR963" s="26" t="s">
        <v>461</v>
      </c>
      <c r="BS963" s="92" t="s">
        <v>343</v>
      </c>
      <c r="BT963" s="92" t="s">
        <v>345</v>
      </c>
      <c r="BU963" s="92" t="s">
        <v>344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357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358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513</v>
      </c>
      <c r="BQ976" s="5" t="s">
        <v>104</v>
      </c>
      <c r="BR976" s="5" t="s">
        <v>514</v>
      </c>
      <c r="BS976" s="5" t="s">
        <v>554</v>
      </c>
      <c r="BT976" s="5" t="s">
        <v>515</v>
      </c>
      <c r="BU976" s="5" t="s">
        <v>516</v>
      </c>
      <c r="BV976" s="5" t="s">
        <v>122</v>
      </c>
      <c r="BW976" s="5" t="s">
        <v>563</v>
      </c>
      <c r="BX976" s="5" t="s">
        <v>564</v>
      </c>
      <c r="BY976" s="5" t="s">
        <v>111</v>
      </c>
      <c r="BZ976" s="5" t="s">
        <v>517</v>
      </c>
      <c r="CA976" s="5" t="s">
        <v>519</v>
      </c>
      <c r="CB976" s="5" t="s">
        <v>565</v>
      </c>
      <c r="CC976" s="5" t="s">
        <v>566</v>
      </c>
      <c r="CD976" s="5" t="s">
        <v>520</v>
      </c>
      <c r="CE976" s="5" t="s">
        <v>518</v>
      </c>
      <c r="CF976" s="5" t="s">
        <v>567</v>
      </c>
      <c r="CG976" s="5" t="s">
        <v>555</v>
      </c>
      <c r="CH976" s="5" t="s">
        <v>556</v>
      </c>
      <c r="CI976" s="5" t="s">
        <v>568</v>
      </c>
      <c r="CJ976" s="5" t="s">
        <v>115</v>
      </c>
      <c r="CK976" s="5" t="s">
        <v>112</v>
      </c>
      <c r="CL976" s="5" t="s">
        <v>109</v>
      </c>
      <c r="CM976" s="5" t="s">
        <v>557</v>
      </c>
      <c r="CN976" s="5" t="s">
        <v>177</v>
      </c>
      <c r="CO976" s="5" t="s">
        <v>178</v>
      </c>
      <c r="CP976" s="5" t="s">
        <v>119</v>
      </c>
      <c r="CQ976" s="5" t="s">
        <v>521</v>
      </c>
      <c r="CR976" s="5" t="s">
        <v>179</v>
      </c>
      <c r="CS976" s="5" t="s">
        <v>118</v>
      </c>
      <c r="CT976" s="5" t="s">
        <v>108</v>
      </c>
      <c r="CU976" s="5" t="s">
        <v>569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522</v>
      </c>
      <c r="DD976" s="5" t="s">
        <v>120</v>
      </c>
      <c r="DE976" s="5" t="s">
        <v>124</v>
      </c>
      <c r="DF976" s="5" t="s">
        <v>121</v>
      </c>
      <c r="DG976" s="5" t="s">
        <v>570</v>
      </c>
      <c r="DH976" s="5" t="s">
        <v>571</v>
      </c>
      <c r="DI976" s="5" t="s">
        <v>572</v>
      </c>
      <c r="DJ976" s="5" t="s">
        <v>558</v>
      </c>
      <c r="DK976" s="5" t="s">
        <v>110</v>
      </c>
      <c r="DL976" s="5" t="s">
        <v>113</v>
      </c>
      <c r="DM976" s="5" t="s">
        <v>573</v>
      </c>
      <c r="DN976" s="5" t="s">
        <v>574</v>
      </c>
      <c r="DO976" s="5" t="s">
        <v>523</v>
      </c>
      <c r="DP976" s="5" t="s">
        <v>524</v>
      </c>
      <c r="DQ976" s="5" t="s">
        <v>525</v>
      </c>
      <c r="DR976" s="5" t="s">
        <v>106</v>
      </c>
      <c r="DS976" s="5" t="s">
        <v>575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594</v>
      </c>
      <c r="BQ981" s="26" t="s">
        <v>597</v>
      </c>
      <c r="BR981" s="26" t="s">
        <v>595</v>
      </c>
      <c r="BS981" s="26" t="s">
        <v>596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460</v>
      </c>
      <c r="BQ984" s="26" t="s">
        <v>342</v>
      </c>
      <c r="BR984" s="26" t="s">
        <v>461</v>
      </c>
      <c r="BS984" s="92" t="s">
        <v>343</v>
      </c>
      <c r="BT984" s="92" t="s">
        <v>345</v>
      </c>
      <c r="BU984" s="92" t="s">
        <v>344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357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358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346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594</v>
      </c>
      <c r="BQ1041" s="26" t="s">
        <v>597</v>
      </c>
      <c r="BR1041" s="26" t="s">
        <v>595</v>
      </c>
      <c r="BS1041" s="26" t="s">
        <v>596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460</v>
      </c>
      <c r="BQ1044" s="26" t="s">
        <v>342</v>
      </c>
      <c r="BR1044" s="26" t="s">
        <v>461</v>
      </c>
      <c r="BS1044" s="92" t="s">
        <v>343</v>
      </c>
      <c r="BT1044" s="92" t="s">
        <v>345</v>
      </c>
      <c r="BU1044" s="92" t="s">
        <v>344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357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358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513</v>
      </c>
      <c r="BQ1057" s="5" t="s">
        <v>104</v>
      </c>
      <c r="BR1057" s="5" t="s">
        <v>514</v>
      </c>
      <c r="BS1057" s="5" t="s">
        <v>554</v>
      </c>
      <c r="BT1057" s="5" t="s">
        <v>515</v>
      </c>
      <c r="BU1057" s="5" t="s">
        <v>516</v>
      </c>
      <c r="BV1057" s="5" t="s">
        <v>122</v>
      </c>
      <c r="BW1057" s="5" t="s">
        <v>563</v>
      </c>
      <c r="BX1057" s="5" t="s">
        <v>564</v>
      </c>
      <c r="BY1057" s="5" t="s">
        <v>111</v>
      </c>
      <c r="BZ1057" s="5" t="s">
        <v>517</v>
      </c>
      <c r="CA1057" s="5" t="s">
        <v>519</v>
      </c>
      <c r="CB1057" s="5" t="s">
        <v>565</v>
      </c>
      <c r="CC1057" s="5" t="s">
        <v>566</v>
      </c>
      <c r="CD1057" s="5" t="s">
        <v>520</v>
      </c>
      <c r="CE1057" s="5" t="s">
        <v>518</v>
      </c>
      <c r="CF1057" s="5" t="s">
        <v>567</v>
      </c>
      <c r="CG1057" s="5" t="s">
        <v>555</v>
      </c>
      <c r="CH1057" s="5" t="s">
        <v>556</v>
      </c>
      <c r="CI1057" s="5" t="s">
        <v>568</v>
      </c>
      <c r="CJ1057" s="5" t="s">
        <v>115</v>
      </c>
      <c r="CK1057" s="5" t="s">
        <v>112</v>
      </c>
      <c r="CL1057" s="5" t="s">
        <v>109</v>
      </c>
      <c r="CM1057" s="5" t="s">
        <v>557</v>
      </c>
      <c r="CN1057" s="5" t="s">
        <v>177</v>
      </c>
      <c r="CO1057" s="5" t="s">
        <v>178</v>
      </c>
      <c r="CP1057" s="5" t="s">
        <v>119</v>
      </c>
      <c r="CQ1057" s="5" t="s">
        <v>521</v>
      </c>
      <c r="CR1057" s="5" t="s">
        <v>179</v>
      </c>
      <c r="CS1057" s="5" t="s">
        <v>118</v>
      </c>
      <c r="CT1057" s="5" t="s">
        <v>108</v>
      </c>
      <c r="CU1057" s="5" t="s">
        <v>569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522</v>
      </c>
      <c r="DD1057" s="5" t="s">
        <v>120</v>
      </c>
      <c r="DE1057" s="5" t="s">
        <v>124</v>
      </c>
      <c r="DF1057" s="5" t="s">
        <v>121</v>
      </c>
      <c r="DG1057" s="5" t="s">
        <v>570</v>
      </c>
      <c r="DH1057" s="5" t="s">
        <v>571</v>
      </c>
      <c r="DI1057" s="5" t="s">
        <v>572</v>
      </c>
      <c r="DJ1057" s="5" t="s">
        <v>558</v>
      </c>
      <c r="DK1057" s="5" t="s">
        <v>110</v>
      </c>
      <c r="DL1057" s="5" t="s">
        <v>113</v>
      </c>
      <c r="DM1057" s="5" t="s">
        <v>573</v>
      </c>
      <c r="DN1057" s="5" t="s">
        <v>574</v>
      </c>
      <c r="DO1057" s="5" t="s">
        <v>523</v>
      </c>
      <c r="DP1057" s="5" t="s">
        <v>524</v>
      </c>
      <c r="DQ1057" s="5" t="s">
        <v>525</v>
      </c>
      <c r="DR1057" s="5" t="s">
        <v>106</v>
      </c>
      <c r="DS1057" s="5" t="s">
        <v>575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594</v>
      </c>
      <c r="BQ1062" s="26" t="s">
        <v>597</v>
      </c>
      <c r="BR1062" s="26" t="s">
        <v>595</v>
      </c>
      <c r="BS1062" s="26" t="s">
        <v>596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460</v>
      </c>
      <c r="BQ1065" s="26" t="s">
        <v>342</v>
      </c>
      <c r="BR1065" s="26" t="s">
        <v>461</v>
      </c>
      <c r="BS1065" s="92" t="s">
        <v>343</v>
      </c>
      <c r="BT1065" s="92" t="s">
        <v>345</v>
      </c>
      <c r="BU1065" s="92" t="s">
        <v>344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357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358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346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594</v>
      </c>
      <c r="BQ1122" s="26" t="s">
        <v>597</v>
      </c>
      <c r="BR1122" s="26" t="s">
        <v>595</v>
      </c>
      <c r="BS1122" s="26" t="s">
        <v>596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460</v>
      </c>
      <c r="BQ1125" s="26" t="s">
        <v>342</v>
      </c>
      <c r="BR1125" s="26" t="s">
        <v>461</v>
      </c>
      <c r="BS1125" s="92" t="s">
        <v>343</v>
      </c>
      <c r="BT1125" s="92" t="s">
        <v>345</v>
      </c>
      <c r="BU1125" s="92" t="s">
        <v>344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357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358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513</v>
      </c>
      <c r="BQ1138" s="5" t="s">
        <v>104</v>
      </c>
      <c r="BR1138" s="5" t="s">
        <v>514</v>
      </c>
      <c r="BS1138" s="5" t="s">
        <v>554</v>
      </c>
      <c r="BT1138" s="5" t="s">
        <v>515</v>
      </c>
      <c r="BU1138" s="5" t="s">
        <v>516</v>
      </c>
      <c r="BV1138" s="5" t="s">
        <v>122</v>
      </c>
      <c r="BW1138" s="5" t="s">
        <v>563</v>
      </c>
      <c r="BX1138" s="5" t="s">
        <v>564</v>
      </c>
      <c r="BY1138" s="5" t="s">
        <v>111</v>
      </c>
      <c r="BZ1138" s="5" t="s">
        <v>517</v>
      </c>
      <c r="CA1138" s="5" t="s">
        <v>519</v>
      </c>
      <c r="CB1138" s="5" t="s">
        <v>565</v>
      </c>
      <c r="CC1138" s="5" t="s">
        <v>566</v>
      </c>
      <c r="CD1138" s="5" t="s">
        <v>520</v>
      </c>
      <c r="CE1138" s="5" t="s">
        <v>518</v>
      </c>
      <c r="CF1138" s="5" t="s">
        <v>567</v>
      </c>
      <c r="CG1138" s="5" t="s">
        <v>555</v>
      </c>
      <c r="CH1138" s="5" t="s">
        <v>556</v>
      </c>
      <c r="CI1138" s="5" t="s">
        <v>568</v>
      </c>
      <c r="CJ1138" s="5" t="s">
        <v>115</v>
      </c>
      <c r="CK1138" s="5" t="s">
        <v>112</v>
      </c>
      <c r="CL1138" s="5" t="s">
        <v>109</v>
      </c>
      <c r="CM1138" s="5" t="s">
        <v>557</v>
      </c>
      <c r="CN1138" s="5" t="s">
        <v>177</v>
      </c>
      <c r="CO1138" s="5" t="s">
        <v>178</v>
      </c>
      <c r="CP1138" s="5" t="s">
        <v>119</v>
      </c>
      <c r="CQ1138" s="5" t="s">
        <v>521</v>
      </c>
      <c r="CR1138" s="5" t="s">
        <v>179</v>
      </c>
      <c r="CS1138" s="5" t="s">
        <v>118</v>
      </c>
      <c r="CT1138" s="5" t="s">
        <v>108</v>
      </c>
      <c r="CU1138" s="5" t="s">
        <v>569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522</v>
      </c>
      <c r="DD1138" s="5" t="s">
        <v>120</v>
      </c>
      <c r="DE1138" s="5" t="s">
        <v>124</v>
      </c>
      <c r="DF1138" s="5" t="s">
        <v>121</v>
      </c>
      <c r="DG1138" s="5" t="s">
        <v>570</v>
      </c>
      <c r="DH1138" s="5" t="s">
        <v>571</v>
      </c>
      <c r="DI1138" s="5" t="s">
        <v>572</v>
      </c>
      <c r="DJ1138" s="5" t="s">
        <v>558</v>
      </c>
      <c r="DK1138" s="5" t="s">
        <v>110</v>
      </c>
      <c r="DL1138" s="5" t="s">
        <v>113</v>
      </c>
      <c r="DM1138" s="5" t="s">
        <v>573</v>
      </c>
      <c r="DN1138" s="5" t="s">
        <v>574</v>
      </c>
      <c r="DO1138" s="5" t="s">
        <v>523</v>
      </c>
      <c r="DP1138" s="5" t="s">
        <v>524</v>
      </c>
      <c r="DQ1138" s="5" t="s">
        <v>525</v>
      </c>
      <c r="DR1138" s="5" t="s">
        <v>106</v>
      </c>
      <c r="DS1138" s="5" t="s">
        <v>575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594</v>
      </c>
      <c r="BQ1143" s="26" t="s">
        <v>597</v>
      </c>
      <c r="BR1143" s="26" t="s">
        <v>595</v>
      </c>
      <c r="BS1143" s="26" t="s">
        <v>596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460</v>
      </c>
      <c r="BQ1146" s="26" t="s">
        <v>342</v>
      </c>
      <c r="BR1146" s="26" t="s">
        <v>461</v>
      </c>
      <c r="BS1146" s="92" t="s">
        <v>343</v>
      </c>
      <c r="BT1146" s="92" t="s">
        <v>345</v>
      </c>
      <c r="BU1146" s="92" t="s">
        <v>344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357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358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346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594</v>
      </c>
      <c r="BQ1203" s="26" t="s">
        <v>597</v>
      </c>
      <c r="BR1203" s="26" t="s">
        <v>595</v>
      </c>
      <c r="BS1203" s="26" t="s">
        <v>596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460</v>
      </c>
      <c r="BQ1206" s="26" t="s">
        <v>342</v>
      </c>
      <c r="BR1206" s="26" t="s">
        <v>461</v>
      </c>
      <c r="BS1206" s="92" t="s">
        <v>343</v>
      </c>
      <c r="BT1206" s="92" t="s">
        <v>345</v>
      </c>
      <c r="BU1206" s="92" t="s">
        <v>344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357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358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513</v>
      </c>
      <c r="BQ1219" s="5" t="s">
        <v>104</v>
      </c>
      <c r="BR1219" s="5" t="s">
        <v>514</v>
      </c>
      <c r="BS1219" s="5" t="s">
        <v>554</v>
      </c>
      <c r="BT1219" s="5" t="s">
        <v>515</v>
      </c>
      <c r="BU1219" s="5" t="s">
        <v>516</v>
      </c>
      <c r="BV1219" s="5" t="s">
        <v>122</v>
      </c>
      <c r="BW1219" s="5" t="s">
        <v>563</v>
      </c>
      <c r="BX1219" s="5" t="s">
        <v>564</v>
      </c>
      <c r="BY1219" s="5" t="s">
        <v>111</v>
      </c>
      <c r="BZ1219" s="5" t="s">
        <v>517</v>
      </c>
      <c r="CA1219" s="5" t="s">
        <v>519</v>
      </c>
      <c r="CB1219" s="5" t="s">
        <v>565</v>
      </c>
      <c r="CC1219" s="5" t="s">
        <v>566</v>
      </c>
      <c r="CD1219" s="5" t="s">
        <v>520</v>
      </c>
      <c r="CE1219" s="5" t="s">
        <v>518</v>
      </c>
      <c r="CF1219" s="5" t="s">
        <v>567</v>
      </c>
      <c r="CG1219" s="5" t="s">
        <v>555</v>
      </c>
      <c r="CH1219" s="5" t="s">
        <v>556</v>
      </c>
      <c r="CI1219" s="5" t="s">
        <v>568</v>
      </c>
      <c r="CJ1219" s="5" t="s">
        <v>115</v>
      </c>
      <c r="CK1219" s="5" t="s">
        <v>112</v>
      </c>
      <c r="CL1219" s="5" t="s">
        <v>109</v>
      </c>
      <c r="CM1219" s="5" t="s">
        <v>557</v>
      </c>
      <c r="CN1219" s="5" t="s">
        <v>177</v>
      </c>
      <c r="CO1219" s="5" t="s">
        <v>178</v>
      </c>
      <c r="CP1219" s="5" t="s">
        <v>119</v>
      </c>
      <c r="CQ1219" s="5" t="s">
        <v>521</v>
      </c>
      <c r="CR1219" s="5" t="s">
        <v>179</v>
      </c>
      <c r="CS1219" s="5" t="s">
        <v>118</v>
      </c>
      <c r="CT1219" s="5" t="s">
        <v>108</v>
      </c>
      <c r="CU1219" s="5" t="s">
        <v>569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522</v>
      </c>
      <c r="DD1219" s="5" t="s">
        <v>120</v>
      </c>
      <c r="DE1219" s="5" t="s">
        <v>124</v>
      </c>
      <c r="DF1219" s="5" t="s">
        <v>121</v>
      </c>
      <c r="DG1219" s="5" t="s">
        <v>570</v>
      </c>
      <c r="DH1219" s="5" t="s">
        <v>571</v>
      </c>
      <c r="DI1219" s="5" t="s">
        <v>572</v>
      </c>
      <c r="DJ1219" s="5" t="s">
        <v>558</v>
      </c>
      <c r="DK1219" s="5" t="s">
        <v>110</v>
      </c>
      <c r="DL1219" s="5" t="s">
        <v>113</v>
      </c>
      <c r="DM1219" s="5" t="s">
        <v>573</v>
      </c>
      <c r="DN1219" s="5" t="s">
        <v>574</v>
      </c>
      <c r="DO1219" s="5" t="s">
        <v>523</v>
      </c>
      <c r="DP1219" s="5" t="s">
        <v>524</v>
      </c>
      <c r="DQ1219" s="5" t="s">
        <v>525</v>
      </c>
      <c r="DR1219" s="5" t="s">
        <v>106</v>
      </c>
      <c r="DS1219" s="5" t="s">
        <v>575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594</v>
      </c>
      <c r="BQ1224" s="26" t="s">
        <v>597</v>
      </c>
      <c r="BR1224" s="26" t="s">
        <v>595</v>
      </c>
      <c r="BS1224" s="26" t="s">
        <v>596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460</v>
      </c>
      <c r="BQ1227" s="26" t="s">
        <v>342</v>
      </c>
      <c r="BR1227" s="26" t="s">
        <v>461</v>
      </c>
      <c r="BS1227" s="92" t="s">
        <v>343</v>
      </c>
      <c r="BT1227" s="92" t="s">
        <v>345</v>
      </c>
      <c r="BU1227" s="92" t="s">
        <v>344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357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358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346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594</v>
      </c>
      <c r="BQ1284" s="26" t="s">
        <v>597</v>
      </c>
      <c r="BR1284" s="26" t="s">
        <v>595</v>
      </c>
      <c r="BS1284" s="26" t="s">
        <v>596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460</v>
      </c>
      <c r="BQ1287" s="26" t="s">
        <v>342</v>
      </c>
      <c r="BR1287" s="26" t="s">
        <v>461</v>
      </c>
      <c r="BS1287" s="92" t="s">
        <v>343</v>
      </c>
      <c r="BT1287" s="92" t="s">
        <v>345</v>
      </c>
      <c r="BU1287" s="92" t="s">
        <v>344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357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358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513</v>
      </c>
      <c r="BQ1300" s="5" t="s">
        <v>104</v>
      </c>
      <c r="BR1300" s="5" t="s">
        <v>514</v>
      </c>
      <c r="BS1300" s="5" t="s">
        <v>554</v>
      </c>
      <c r="BT1300" s="5" t="s">
        <v>515</v>
      </c>
      <c r="BU1300" s="5" t="s">
        <v>516</v>
      </c>
      <c r="BV1300" s="5" t="s">
        <v>122</v>
      </c>
      <c r="BW1300" s="5" t="s">
        <v>563</v>
      </c>
      <c r="BX1300" s="5" t="s">
        <v>564</v>
      </c>
      <c r="BY1300" s="5" t="s">
        <v>111</v>
      </c>
      <c r="BZ1300" s="5" t="s">
        <v>517</v>
      </c>
      <c r="CA1300" s="5" t="s">
        <v>519</v>
      </c>
      <c r="CB1300" s="5" t="s">
        <v>565</v>
      </c>
      <c r="CC1300" s="5" t="s">
        <v>566</v>
      </c>
      <c r="CD1300" s="5" t="s">
        <v>520</v>
      </c>
      <c r="CE1300" s="5" t="s">
        <v>518</v>
      </c>
      <c r="CF1300" s="5" t="s">
        <v>567</v>
      </c>
      <c r="CG1300" s="5" t="s">
        <v>555</v>
      </c>
      <c r="CH1300" s="5" t="s">
        <v>556</v>
      </c>
      <c r="CI1300" s="5" t="s">
        <v>568</v>
      </c>
      <c r="CJ1300" s="5" t="s">
        <v>115</v>
      </c>
      <c r="CK1300" s="5" t="s">
        <v>112</v>
      </c>
      <c r="CL1300" s="5" t="s">
        <v>109</v>
      </c>
      <c r="CM1300" s="5" t="s">
        <v>557</v>
      </c>
      <c r="CN1300" s="5" t="s">
        <v>177</v>
      </c>
      <c r="CO1300" s="5" t="s">
        <v>178</v>
      </c>
      <c r="CP1300" s="5" t="s">
        <v>119</v>
      </c>
      <c r="CQ1300" s="5" t="s">
        <v>521</v>
      </c>
      <c r="CR1300" s="5" t="s">
        <v>179</v>
      </c>
      <c r="CS1300" s="5" t="s">
        <v>118</v>
      </c>
      <c r="CT1300" s="5" t="s">
        <v>108</v>
      </c>
      <c r="CU1300" s="5" t="s">
        <v>569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522</v>
      </c>
      <c r="DD1300" s="5" t="s">
        <v>120</v>
      </c>
      <c r="DE1300" s="5" t="s">
        <v>124</v>
      </c>
      <c r="DF1300" s="5" t="s">
        <v>121</v>
      </c>
      <c r="DG1300" s="5" t="s">
        <v>570</v>
      </c>
      <c r="DH1300" s="5" t="s">
        <v>571</v>
      </c>
      <c r="DI1300" s="5" t="s">
        <v>572</v>
      </c>
      <c r="DJ1300" s="5" t="s">
        <v>558</v>
      </c>
      <c r="DK1300" s="5" t="s">
        <v>110</v>
      </c>
      <c r="DL1300" s="5" t="s">
        <v>113</v>
      </c>
      <c r="DM1300" s="5" t="s">
        <v>573</v>
      </c>
      <c r="DN1300" s="5" t="s">
        <v>574</v>
      </c>
      <c r="DO1300" s="5" t="s">
        <v>523</v>
      </c>
      <c r="DP1300" s="5" t="s">
        <v>524</v>
      </c>
      <c r="DQ1300" s="5" t="s">
        <v>525</v>
      </c>
      <c r="DR1300" s="5" t="s">
        <v>106</v>
      </c>
      <c r="DS1300" s="5" t="s">
        <v>575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594</v>
      </c>
      <c r="BQ1305" s="26" t="s">
        <v>597</v>
      </c>
      <c r="BR1305" s="26" t="s">
        <v>595</v>
      </c>
      <c r="BS1305" s="26" t="s">
        <v>596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460</v>
      </c>
      <c r="BQ1308" s="26" t="s">
        <v>342</v>
      </c>
      <c r="BR1308" s="26" t="s">
        <v>461</v>
      </c>
      <c r="BS1308" s="92" t="s">
        <v>343</v>
      </c>
      <c r="BT1308" s="92" t="s">
        <v>345</v>
      </c>
      <c r="BU1308" s="92" t="s">
        <v>344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357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358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346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594</v>
      </c>
      <c r="BQ1365" s="26" t="s">
        <v>597</v>
      </c>
      <c r="BR1365" s="26" t="s">
        <v>595</v>
      </c>
      <c r="BS1365" s="26" t="s">
        <v>596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460</v>
      </c>
      <c r="BQ1368" s="26" t="s">
        <v>342</v>
      </c>
      <c r="BR1368" s="26" t="s">
        <v>461</v>
      </c>
      <c r="BS1368" s="92" t="s">
        <v>343</v>
      </c>
      <c r="BT1368" s="92" t="s">
        <v>345</v>
      </c>
      <c r="BU1368" s="92" t="s">
        <v>344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357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358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513</v>
      </c>
      <c r="BQ1381" s="5" t="s">
        <v>104</v>
      </c>
      <c r="BR1381" s="5" t="s">
        <v>514</v>
      </c>
      <c r="BS1381" s="5" t="s">
        <v>554</v>
      </c>
      <c r="BT1381" s="5" t="s">
        <v>515</v>
      </c>
      <c r="BU1381" s="5" t="s">
        <v>516</v>
      </c>
      <c r="BV1381" s="5" t="s">
        <v>122</v>
      </c>
      <c r="BW1381" s="5" t="s">
        <v>563</v>
      </c>
      <c r="BX1381" s="5" t="s">
        <v>564</v>
      </c>
      <c r="BY1381" s="5" t="s">
        <v>111</v>
      </c>
      <c r="BZ1381" s="5" t="s">
        <v>517</v>
      </c>
      <c r="CA1381" s="5" t="s">
        <v>519</v>
      </c>
      <c r="CB1381" s="5" t="s">
        <v>565</v>
      </c>
      <c r="CC1381" s="5" t="s">
        <v>566</v>
      </c>
      <c r="CD1381" s="5" t="s">
        <v>520</v>
      </c>
      <c r="CE1381" s="5" t="s">
        <v>518</v>
      </c>
      <c r="CF1381" s="5" t="s">
        <v>567</v>
      </c>
      <c r="CG1381" s="5" t="s">
        <v>555</v>
      </c>
      <c r="CH1381" s="5" t="s">
        <v>556</v>
      </c>
      <c r="CI1381" s="5" t="s">
        <v>568</v>
      </c>
      <c r="CJ1381" s="5" t="s">
        <v>115</v>
      </c>
      <c r="CK1381" s="5" t="s">
        <v>112</v>
      </c>
      <c r="CL1381" s="5" t="s">
        <v>109</v>
      </c>
      <c r="CM1381" s="5" t="s">
        <v>557</v>
      </c>
      <c r="CN1381" s="5" t="s">
        <v>177</v>
      </c>
      <c r="CO1381" s="5" t="s">
        <v>178</v>
      </c>
      <c r="CP1381" s="5" t="s">
        <v>119</v>
      </c>
      <c r="CQ1381" s="5" t="s">
        <v>521</v>
      </c>
      <c r="CR1381" s="5" t="s">
        <v>179</v>
      </c>
      <c r="CS1381" s="5" t="s">
        <v>118</v>
      </c>
      <c r="CT1381" s="5" t="s">
        <v>108</v>
      </c>
      <c r="CU1381" s="5" t="s">
        <v>569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522</v>
      </c>
      <c r="DD1381" s="5" t="s">
        <v>120</v>
      </c>
      <c r="DE1381" s="5" t="s">
        <v>124</v>
      </c>
      <c r="DF1381" s="5" t="s">
        <v>121</v>
      </c>
      <c r="DG1381" s="5" t="s">
        <v>570</v>
      </c>
      <c r="DH1381" s="5" t="s">
        <v>571</v>
      </c>
      <c r="DI1381" s="5" t="s">
        <v>572</v>
      </c>
      <c r="DJ1381" s="5" t="s">
        <v>558</v>
      </c>
      <c r="DK1381" s="5" t="s">
        <v>110</v>
      </c>
      <c r="DL1381" s="5" t="s">
        <v>113</v>
      </c>
      <c r="DM1381" s="5" t="s">
        <v>573</v>
      </c>
      <c r="DN1381" s="5" t="s">
        <v>574</v>
      </c>
      <c r="DO1381" s="5" t="s">
        <v>523</v>
      </c>
      <c r="DP1381" s="5" t="s">
        <v>524</v>
      </c>
      <c r="DQ1381" s="5" t="s">
        <v>525</v>
      </c>
      <c r="DR1381" s="5" t="s">
        <v>106</v>
      </c>
      <c r="DS1381" s="5" t="s">
        <v>575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594</v>
      </c>
      <c r="BQ1386" s="26" t="s">
        <v>597</v>
      </c>
      <c r="BR1386" s="26" t="s">
        <v>595</v>
      </c>
      <c r="BS1386" s="26" t="s">
        <v>596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460</v>
      </c>
      <c r="BQ1389" s="26" t="s">
        <v>342</v>
      </c>
      <c r="BR1389" s="26" t="s">
        <v>461</v>
      </c>
      <c r="BS1389" s="92" t="s">
        <v>343</v>
      </c>
      <c r="BT1389" s="92" t="s">
        <v>345</v>
      </c>
      <c r="BU1389" s="92" t="s">
        <v>344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357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358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346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594</v>
      </c>
      <c r="BQ1446" s="26" t="s">
        <v>597</v>
      </c>
      <c r="BR1446" s="26" t="s">
        <v>595</v>
      </c>
      <c r="BS1446" s="26" t="s">
        <v>596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460</v>
      </c>
      <c r="BQ1449" s="26" t="s">
        <v>342</v>
      </c>
      <c r="BR1449" s="26" t="s">
        <v>461</v>
      </c>
      <c r="BS1449" s="92" t="s">
        <v>343</v>
      </c>
      <c r="BT1449" s="92" t="s">
        <v>345</v>
      </c>
      <c r="BU1449" s="92" t="s">
        <v>344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357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358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513</v>
      </c>
      <c r="BQ1462" s="5" t="s">
        <v>104</v>
      </c>
      <c r="BR1462" s="5" t="s">
        <v>514</v>
      </c>
      <c r="BS1462" s="5" t="s">
        <v>554</v>
      </c>
      <c r="BT1462" s="5" t="s">
        <v>515</v>
      </c>
      <c r="BU1462" s="5" t="s">
        <v>516</v>
      </c>
      <c r="BV1462" s="5" t="s">
        <v>122</v>
      </c>
      <c r="BW1462" s="5" t="s">
        <v>563</v>
      </c>
      <c r="BX1462" s="5" t="s">
        <v>564</v>
      </c>
      <c r="BY1462" s="5" t="s">
        <v>111</v>
      </c>
      <c r="BZ1462" s="5" t="s">
        <v>517</v>
      </c>
      <c r="CA1462" s="5" t="s">
        <v>519</v>
      </c>
      <c r="CB1462" s="5" t="s">
        <v>565</v>
      </c>
      <c r="CC1462" s="5" t="s">
        <v>566</v>
      </c>
      <c r="CD1462" s="5" t="s">
        <v>520</v>
      </c>
      <c r="CE1462" s="5" t="s">
        <v>518</v>
      </c>
      <c r="CF1462" s="5" t="s">
        <v>567</v>
      </c>
      <c r="CG1462" s="5" t="s">
        <v>555</v>
      </c>
      <c r="CH1462" s="5" t="s">
        <v>556</v>
      </c>
      <c r="CI1462" s="5" t="s">
        <v>568</v>
      </c>
      <c r="CJ1462" s="5" t="s">
        <v>115</v>
      </c>
      <c r="CK1462" s="5" t="s">
        <v>112</v>
      </c>
      <c r="CL1462" s="5" t="s">
        <v>109</v>
      </c>
      <c r="CM1462" s="5" t="s">
        <v>557</v>
      </c>
      <c r="CN1462" s="5" t="s">
        <v>177</v>
      </c>
      <c r="CO1462" s="5" t="s">
        <v>178</v>
      </c>
      <c r="CP1462" s="5" t="s">
        <v>119</v>
      </c>
      <c r="CQ1462" s="5" t="s">
        <v>521</v>
      </c>
      <c r="CR1462" s="5" t="s">
        <v>179</v>
      </c>
      <c r="CS1462" s="5" t="s">
        <v>118</v>
      </c>
      <c r="CT1462" s="5" t="s">
        <v>108</v>
      </c>
      <c r="CU1462" s="5" t="s">
        <v>569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522</v>
      </c>
      <c r="DD1462" s="5" t="s">
        <v>120</v>
      </c>
      <c r="DE1462" s="5" t="s">
        <v>124</v>
      </c>
      <c r="DF1462" s="5" t="s">
        <v>121</v>
      </c>
      <c r="DG1462" s="5" t="s">
        <v>570</v>
      </c>
      <c r="DH1462" s="5" t="s">
        <v>571</v>
      </c>
      <c r="DI1462" s="5" t="s">
        <v>572</v>
      </c>
      <c r="DJ1462" s="5" t="s">
        <v>558</v>
      </c>
      <c r="DK1462" s="5" t="s">
        <v>110</v>
      </c>
      <c r="DL1462" s="5" t="s">
        <v>113</v>
      </c>
      <c r="DM1462" s="5" t="s">
        <v>573</v>
      </c>
      <c r="DN1462" s="5" t="s">
        <v>574</v>
      </c>
      <c r="DO1462" s="5" t="s">
        <v>523</v>
      </c>
      <c r="DP1462" s="5" t="s">
        <v>524</v>
      </c>
      <c r="DQ1462" s="5" t="s">
        <v>525</v>
      </c>
      <c r="DR1462" s="5" t="s">
        <v>106</v>
      </c>
      <c r="DS1462" s="5" t="s">
        <v>575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594</v>
      </c>
      <c r="BQ1467" s="26" t="s">
        <v>597</v>
      </c>
      <c r="BR1467" s="26" t="s">
        <v>595</v>
      </c>
      <c r="BS1467" s="26" t="s">
        <v>596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460</v>
      </c>
      <c r="BQ1470" s="26" t="s">
        <v>342</v>
      </c>
      <c r="BR1470" s="26" t="s">
        <v>461</v>
      </c>
      <c r="BS1470" s="92" t="s">
        <v>343</v>
      </c>
      <c r="BT1470" s="92" t="s">
        <v>345</v>
      </c>
      <c r="BU1470" s="92" t="s">
        <v>344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357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358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346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594</v>
      </c>
      <c r="BQ1527" s="26" t="s">
        <v>597</v>
      </c>
      <c r="BR1527" s="26" t="s">
        <v>595</v>
      </c>
      <c r="BS1527" s="26" t="s">
        <v>596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460</v>
      </c>
      <c r="BQ1530" s="26" t="s">
        <v>342</v>
      </c>
      <c r="BR1530" s="26" t="s">
        <v>461</v>
      </c>
      <c r="BS1530" s="92" t="s">
        <v>343</v>
      </c>
      <c r="BT1530" s="92" t="s">
        <v>345</v>
      </c>
      <c r="BU1530" s="92" t="s">
        <v>344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357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358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513</v>
      </c>
      <c r="BQ1543" s="5" t="s">
        <v>104</v>
      </c>
      <c r="BR1543" s="5" t="s">
        <v>514</v>
      </c>
      <c r="BS1543" s="5" t="s">
        <v>554</v>
      </c>
      <c r="BT1543" s="5" t="s">
        <v>515</v>
      </c>
      <c r="BU1543" s="5" t="s">
        <v>516</v>
      </c>
      <c r="BV1543" s="5" t="s">
        <v>122</v>
      </c>
      <c r="BW1543" s="5" t="s">
        <v>563</v>
      </c>
      <c r="BX1543" s="5" t="s">
        <v>564</v>
      </c>
      <c r="BY1543" s="5" t="s">
        <v>111</v>
      </c>
      <c r="BZ1543" s="5" t="s">
        <v>517</v>
      </c>
      <c r="CA1543" s="5" t="s">
        <v>519</v>
      </c>
      <c r="CB1543" s="5" t="s">
        <v>565</v>
      </c>
      <c r="CC1543" s="5" t="s">
        <v>566</v>
      </c>
      <c r="CD1543" s="5" t="s">
        <v>520</v>
      </c>
      <c r="CE1543" s="5" t="s">
        <v>518</v>
      </c>
      <c r="CF1543" s="5" t="s">
        <v>567</v>
      </c>
      <c r="CG1543" s="5" t="s">
        <v>555</v>
      </c>
      <c r="CH1543" s="5" t="s">
        <v>556</v>
      </c>
      <c r="CI1543" s="5" t="s">
        <v>568</v>
      </c>
      <c r="CJ1543" s="5" t="s">
        <v>115</v>
      </c>
      <c r="CK1543" s="5" t="s">
        <v>112</v>
      </c>
      <c r="CL1543" s="5" t="s">
        <v>109</v>
      </c>
      <c r="CM1543" s="5" t="s">
        <v>557</v>
      </c>
      <c r="CN1543" s="5" t="s">
        <v>177</v>
      </c>
      <c r="CO1543" s="5" t="s">
        <v>178</v>
      </c>
      <c r="CP1543" s="5" t="s">
        <v>119</v>
      </c>
      <c r="CQ1543" s="5" t="s">
        <v>521</v>
      </c>
      <c r="CR1543" s="5" t="s">
        <v>179</v>
      </c>
      <c r="CS1543" s="5" t="s">
        <v>118</v>
      </c>
      <c r="CT1543" s="5" t="s">
        <v>108</v>
      </c>
      <c r="CU1543" s="5" t="s">
        <v>569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522</v>
      </c>
      <c r="DD1543" s="5" t="s">
        <v>120</v>
      </c>
      <c r="DE1543" s="5" t="s">
        <v>124</v>
      </c>
      <c r="DF1543" s="5" t="s">
        <v>121</v>
      </c>
      <c r="DG1543" s="5" t="s">
        <v>570</v>
      </c>
      <c r="DH1543" s="5" t="s">
        <v>571</v>
      </c>
      <c r="DI1543" s="5" t="s">
        <v>572</v>
      </c>
      <c r="DJ1543" s="5" t="s">
        <v>558</v>
      </c>
      <c r="DK1543" s="5" t="s">
        <v>110</v>
      </c>
      <c r="DL1543" s="5" t="s">
        <v>113</v>
      </c>
      <c r="DM1543" s="5" t="s">
        <v>573</v>
      </c>
      <c r="DN1543" s="5" t="s">
        <v>574</v>
      </c>
      <c r="DO1543" s="5" t="s">
        <v>523</v>
      </c>
      <c r="DP1543" s="5" t="s">
        <v>524</v>
      </c>
      <c r="DQ1543" s="5" t="s">
        <v>525</v>
      </c>
      <c r="DR1543" s="5" t="s">
        <v>106</v>
      </c>
      <c r="DS1543" s="5" t="s">
        <v>575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594</v>
      </c>
      <c r="BQ1548" s="26" t="s">
        <v>597</v>
      </c>
      <c r="BR1548" s="26" t="s">
        <v>595</v>
      </c>
      <c r="BS1548" s="26" t="s">
        <v>596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460</v>
      </c>
      <c r="BQ1551" s="26" t="s">
        <v>342</v>
      </c>
      <c r="BR1551" s="26" t="s">
        <v>461</v>
      </c>
      <c r="BS1551" s="92" t="s">
        <v>343</v>
      </c>
      <c r="BT1551" s="92" t="s">
        <v>345</v>
      </c>
      <c r="BU1551" s="92" t="s">
        <v>344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357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358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346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594</v>
      </c>
      <c r="BQ1608" s="26" t="s">
        <v>597</v>
      </c>
      <c r="BR1608" s="26" t="s">
        <v>595</v>
      </c>
      <c r="BS1608" s="26" t="s">
        <v>596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460</v>
      </c>
      <c r="BQ1611" s="26" t="s">
        <v>342</v>
      </c>
      <c r="BR1611" s="26" t="s">
        <v>461</v>
      </c>
      <c r="BS1611" s="92" t="s">
        <v>343</v>
      </c>
      <c r="BT1611" s="92" t="s">
        <v>345</v>
      </c>
      <c r="BU1611" s="92" t="s">
        <v>344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357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358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513</v>
      </c>
      <c r="BQ1624" s="5" t="s">
        <v>104</v>
      </c>
      <c r="BR1624" s="5" t="s">
        <v>514</v>
      </c>
      <c r="BS1624" s="5" t="s">
        <v>554</v>
      </c>
      <c r="BT1624" s="5" t="s">
        <v>515</v>
      </c>
      <c r="BU1624" s="5" t="s">
        <v>516</v>
      </c>
      <c r="BV1624" s="5" t="s">
        <v>122</v>
      </c>
      <c r="BW1624" s="5" t="s">
        <v>563</v>
      </c>
      <c r="BX1624" s="5" t="s">
        <v>564</v>
      </c>
      <c r="BY1624" s="5" t="s">
        <v>111</v>
      </c>
      <c r="BZ1624" s="5" t="s">
        <v>517</v>
      </c>
      <c r="CA1624" s="5" t="s">
        <v>519</v>
      </c>
      <c r="CB1624" s="5" t="s">
        <v>565</v>
      </c>
      <c r="CC1624" s="5" t="s">
        <v>566</v>
      </c>
      <c r="CD1624" s="5" t="s">
        <v>520</v>
      </c>
      <c r="CE1624" s="5" t="s">
        <v>518</v>
      </c>
      <c r="CF1624" s="5" t="s">
        <v>567</v>
      </c>
      <c r="CG1624" s="5" t="s">
        <v>555</v>
      </c>
      <c r="CH1624" s="5" t="s">
        <v>556</v>
      </c>
      <c r="CI1624" s="5" t="s">
        <v>568</v>
      </c>
      <c r="CJ1624" s="5" t="s">
        <v>115</v>
      </c>
      <c r="CK1624" s="5" t="s">
        <v>112</v>
      </c>
      <c r="CL1624" s="5" t="s">
        <v>109</v>
      </c>
      <c r="CM1624" s="5" t="s">
        <v>557</v>
      </c>
      <c r="CN1624" s="5" t="s">
        <v>177</v>
      </c>
      <c r="CO1624" s="5" t="s">
        <v>178</v>
      </c>
      <c r="CP1624" s="5" t="s">
        <v>119</v>
      </c>
      <c r="CQ1624" s="5" t="s">
        <v>521</v>
      </c>
      <c r="CR1624" s="5" t="s">
        <v>179</v>
      </c>
      <c r="CS1624" s="5" t="s">
        <v>118</v>
      </c>
      <c r="CT1624" s="5" t="s">
        <v>108</v>
      </c>
      <c r="CU1624" s="5" t="s">
        <v>569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522</v>
      </c>
      <c r="DD1624" s="5" t="s">
        <v>120</v>
      </c>
      <c r="DE1624" s="5" t="s">
        <v>124</v>
      </c>
      <c r="DF1624" s="5" t="s">
        <v>121</v>
      </c>
      <c r="DG1624" s="5" t="s">
        <v>570</v>
      </c>
      <c r="DH1624" s="5" t="s">
        <v>571</v>
      </c>
      <c r="DI1624" s="5" t="s">
        <v>572</v>
      </c>
      <c r="DJ1624" s="5" t="s">
        <v>558</v>
      </c>
      <c r="DK1624" s="5" t="s">
        <v>110</v>
      </c>
      <c r="DL1624" s="5" t="s">
        <v>113</v>
      </c>
      <c r="DM1624" s="5" t="s">
        <v>573</v>
      </c>
      <c r="DN1624" s="5" t="s">
        <v>574</v>
      </c>
      <c r="DO1624" s="5" t="s">
        <v>523</v>
      </c>
      <c r="DP1624" s="5" t="s">
        <v>524</v>
      </c>
      <c r="DQ1624" s="5" t="s">
        <v>525</v>
      </c>
      <c r="DR1624" s="5" t="s">
        <v>106</v>
      </c>
      <c r="DS1624" s="5" t="s">
        <v>575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594</v>
      </c>
      <c r="BQ1629" s="26" t="s">
        <v>597</v>
      </c>
      <c r="BR1629" s="26" t="s">
        <v>595</v>
      </c>
      <c r="BS1629" s="26" t="s">
        <v>596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460</v>
      </c>
      <c r="BQ1632" s="26" t="s">
        <v>342</v>
      </c>
      <c r="BR1632" s="26" t="s">
        <v>461</v>
      </c>
      <c r="BS1632" s="92" t="s">
        <v>343</v>
      </c>
      <c r="BT1632" s="92" t="s">
        <v>345</v>
      </c>
      <c r="BU1632" s="92" t="s">
        <v>344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357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358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346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594</v>
      </c>
      <c r="BQ1689" s="26" t="s">
        <v>597</v>
      </c>
      <c r="BR1689" s="26" t="s">
        <v>595</v>
      </c>
      <c r="BS1689" s="26" t="s">
        <v>596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460</v>
      </c>
      <c r="BQ1692" s="26" t="s">
        <v>342</v>
      </c>
      <c r="BR1692" s="26" t="s">
        <v>461</v>
      </c>
      <c r="BS1692" s="92" t="s">
        <v>343</v>
      </c>
      <c r="BT1692" s="92" t="s">
        <v>345</v>
      </c>
      <c r="BU1692" s="92" t="s">
        <v>344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357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358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513</v>
      </c>
      <c r="BQ1705" s="5" t="s">
        <v>104</v>
      </c>
      <c r="BR1705" s="5" t="s">
        <v>514</v>
      </c>
      <c r="BS1705" s="5" t="s">
        <v>554</v>
      </c>
      <c r="BT1705" s="5" t="s">
        <v>515</v>
      </c>
      <c r="BU1705" s="5" t="s">
        <v>516</v>
      </c>
      <c r="BV1705" s="5" t="s">
        <v>122</v>
      </c>
      <c r="BW1705" s="5" t="s">
        <v>563</v>
      </c>
      <c r="BX1705" s="5" t="s">
        <v>564</v>
      </c>
      <c r="BY1705" s="5" t="s">
        <v>111</v>
      </c>
      <c r="BZ1705" s="5" t="s">
        <v>517</v>
      </c>
      <c r="CA1705" s="5" t="s">
        <v>519</v>
      </c>
      <c r="CB1705" s="5" t="s">
        <v>565</v>
      </c>
      <c r="CC1705" s="5" t="s">
        <v>566</v>
      </c>
      <c r="CD1705" s="5" t="s">
        <v>520</v>
      </c>
      <c r="CE1705" s="5" t="s">
        <v>518</v>
      </c>
      <c r="CF1705" s="5" t="s">
        <v>567</v>
      </c>
      <c r="CG1705" s="5" t="s">
        <v>555</v>
      </c>
      <c r="CH1705" s="5" t="s">
        <v>556</v>
      </c>
      <c r="CI1705" s="5" t="s">
        <v>568</v>
      </c>
      <c r="CJ1705" s="5" t="s">
        <v>115</v>
      </c>
      <c r="CK1705" s="5" t="s">
        <v>112</v>
      </c>
      <c r="CL1705" s="5" t="s">
        <v>109</v>
      </c>
      <c r="CM1705" s="5" t="s">
        <v>557</v>
      </c>
      <c r="CN1705" s="5" t="s">
        <v>177</v>
      </c>
      <c r="CO1705" s="5" t="s">
        <v>178</v>
      </c>
      <c r="CP1705" s="5" t="s">
        <v>119</v>
      </c>
      <c r="CQ1705" s="5" t="s">
        <v>521</v>
      </c>
      <c r="CR1705" s="5" t="s">
        <v>179</v>
      </c>
      <c r="CS1705" s="5" t="s">
        <v>118</v>
      </c>
      <c r="CT1705" s="5" t="s">
        <v>108</v>
      </c>
      <c r="CU1705" s="5" t="s">
        <v>569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522</v>
      </c>
      <c r="DD1705" s="5" t="s">
        <v>120</v>
      </c>
      <c r="DE1705" s="5" t="s">
        <v>124</v>
      </c>
      <c r="DF1705" s="5" t="s">
        <v>121</v>
      </c>
      <c r="DG1705" s="5" t="s">
        <v>570</v>
      </c>
      <c r="DH1705" s="5" t="s">
        <v>571</v>
      </c>
      <c r="DI1705" s="5" t="s">
        <v>572</v>
      </c>
      <c r="DJ1705" s="5" t="s">
        <v>558</v>
      </c>
      <c r="DK1705" s="5" t="s">
        <v>110</v>
      </c>
      <c r="DL1705" s="5" t="s">
        <v>113</v>
      </c>
      <c r="DM1705" s="5" t="s">
        <v>573</v>
      </c>
      <c r="DN1705" s="5" t="s">
        <v>574</v>
      </c>
      <c r="DO1705" s="5" t="s">
        <v>523</v>
      </c>
      <c r="DP1705" s="5" t="s">
        <v>524</v>
      </c>
      <c r="DQ1705" s="5" t="s">
        <v>525</v>
      </c>
      <c r="DR1705" s="5" t="s">
        <v>106</v>
      </c>
      <c r="DS1705" s="5" t="s">
        <v>575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594</v>
      </c>
      <c r="BQ1710" s="26" t="s">
        <v>597</v>
      </c>
      <c r="BR1710" s="26" t="s">
        <v>595</v>
      </c>
      <c r="BS1710" s="26" t="s">
        <v>596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460</v>
      </c>
      <c r="BQ1713" s="26" t="s">
        <v>342</v>
      </c>
      <c r="BR1713" s="26" t="s">
        <v>461</v>
      </c>
      <c r="BS1713" s="92" t="s">
        <v>343</v>
      </c>
      <c r="BT1713" s="92" t="s">
        <v>345</v>
      </c>
      <c r="BU1713" s="92" t="s">
        <v>344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357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358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346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594</v>
      </c>
      <c r="BQ1770" s="26" t="s">
        <v>597</v>
      </c>
      <c r="BR1770" s="26" t="s">
        <v>595</v>
      </c>
      <c r="BS1770" s="26" t="s">
        <v>596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460</v>
      </c>
      <c r="BQ1773" s="26" t="s">
        <v>342</v>
      </c>
      <c r="BR1773" s="26" t="s">
        <v>461</v>
      </c>
      <c r="BS1773" s="92" t="s">
        <v>343</v>
      </c>
      <c r="BT1773" s="92" t="s">
        <v>345</v>
      </c>
      <c r="BU1773" s="92" t="s">
        <v>344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357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358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513</v>
      </c>
      <c r="BQ1786" s="5" t="s">
        <v>104</v>
      </c>
      <c r="BR1786" s="5" t="s">
        <v>514</v>
      </c>
      <c r="BS1786" s="5" t="s">
        <v>554</v>
      </c>
      <c r="BT1786" s="5" t="s">
        <v>515</v>
      </c>
      <c r="BU1786" s="5" t="s">
        <v>516</v>
      </c>
      <c r="BV1786" s="5" t="s">
        <v>122</v>
      </c>
      <c r="BW1786" s="5" t="s">
        <v>563</v>
      </c>
      <c r="BX1786" s="5" t="s">
        <v>564</v>
      </c>
      <c r="BY1786" s="5" t="s">
        <v>111</v>
      </c>
      <c r="BZ1786" s="5" t="s">
        <v>517</v>
      </c>
      <c r="CA1786" s="5" t="s">
        <v>519</v>
      </c>
      <c r="CB1786" s="5" t="s">
        <v>565</v>
      </c>
      <c r="CC1786" s="5" t="s">
        <v>566</v>
      </c>
      <c r="CD1786" s="5" t="s">
        <v>520</v>
      </c>
      <c r="CE1786" s="5" t="s">
        <v>518</v>
      </c>
      <c r="CF1786" s="5" t="s">
        <v>567</v>
      </c>
      <c r="CG1786" s="5" t="s">
        <v>555</v>
      </c>
      <c r="CH1786" s="5" t="s">
        <v>556</v>
      </c>
      <c r="CI1786" s="5" t="s">
        <v>568</v>
      </c>
      <c r="CJ1786" s="5" t="s">
        <v>115</v>
      </c>
      <c r="CK1786" s="5" t="s">
        <v>112</v>
      </c>
      <c r="CL1786" s="5" t="s">
        <v>109</v>
      </c>
      <c r="CM1786" s="5" t="s">
        <v>557</v>
      </c>
      <c r="CN1786" s="5" t="s">
        <v>177</v>
      </c>
      <c r="CO1786" s="5" t="s">
        <v>178</v>
      </c>
      <c r="CP1786" s="5" t="s">
        <v>119</v>
      </c>
      <c r="CQ1786" s="5" t="s">
        <v>521</v>
      </c>
      <c r="CR1786" s="5" t="s">
        <v>179</v>
      </c>
      <c r="CS1786" s="5" t="s">
        <v>118</v>
      </c>
      <c r="CT1786" s="5" t="s">
        <v>108</v>
      </c>
      <c r="CU1786" s="5" t="s">
        <v>569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522</v>
      </c>
      <c r="DD1786" s="5" t="s">
        <v>120</v>
      </c>
      <c r="DE1786" s="5" t="s">
        <v>124</v>
      </c>
      <c r="DF1786" s="5" t="s">
        <v>121</v>
      </c>
      <c r="DG1786" s="5" t="s">
        <v>570</v>
      </c>
      <c r="DH1786" s="5" t="s">
        <v>571</v>
      </c>
      <c r="DI1786" s="5" t="s">
        <v>572</v>
      </c>
      <c r="DJ1786" s="5" t="s">
        <v>558</v>
      </c>
      <c r="DK1786" s="5" t="s">
        <v>110</v>
      </c>
      <c r="DL1786" s="5" t="s">
        <v>113</v>
      </c>
      <c r="DM1786" s="5" t="s">
        <v>573</v>
      </c>
      <c r="DN1786" s="5" t="s">
        <v>574</v>
      </c>
      <c r="DO1786" s="5" t="s">
        <v>523</v>
      </c>
      <c r="DP1786" s="5" t="s">
        <v>524</v>
      </c>
      <c r="DQ1786" s="5" t="s">
        <v>525</v>
      </c>
      <c r="DR1786" s="5" t="s">
        <v>106</v>
      </c>
      <c r="DS1786" s="5" t="s">
        <v>575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594</v>
      </c>
      <c r="BQ1791" s="26" t="s">
        <v>597</v>
      </c>
      <c r="BR1791" s="26" t="s">
        <v>595</v>
      </c>
      <c r="BS1791" s="26" t="s">
        <v>596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460</v>
      </c>
      <c r="BQ1794" s="26" t="s">
        <v>342</v>
      </c>
      <c r="BR1794" s="26" t="s">
        <v>461</v>
      </c>
      <c r="BS1794" s="92" t="s">
        <v>343</v>
      </c>
      <c r="BT1794" s="92" t="s">
        <v>345</v>
      </c>
      <c r="BU1794" s="92" t="s">
        <v>344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357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358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346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594</v>
      </c>
      <c r="BQ1851" s="26" t="s">
        <v>597</v>
      </c>
      <c r="BR1851" s="26" t="s">
        <v>595</v>
      </c>
      <c r="BS1851" s="26" t="s">
        <v>596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460</v>
      </c>
      <c r="BQ1854" s="26" t="s">
        <v>342</v>
      </c>
      <c r="BR1854" s="26" t="s">
        <v>461</v>
      </c>
      <c r="BS1854" s="92" t="s">
        <v>343</v>
      </c>
      <c r="BT1854" s="92" t="s">
        <v>345</v>
      </c>
      <c r="BU1854" s="92" t="s">
        <v>344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357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358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27" max="27" width="4.3984375" style="16" bestFit="1" customWidth="1"/>
    <col min="28" max="29" width="4.1328125" style="8" customWidth="1"/>
    <col min="30" max="30" width="7.59765625" bestFit="1" customWidth="1"/>
    <col min="32" max="32" width="7.1328125" customWidth="1"/>
  </cols>
  <sheetData>
    <row r="1" spans="1:57" ht="37.5" x14ac:dyDescent="0.45">
      <c r="A1" s="18" t="s">
        <v>191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511</v>
      </c>
      <c r="I1" s="1" t="s">
        <v>512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509</v>
      </c>
      <c r="I4" s="5" t="s">
        <v>510</v>
      </c>
      <c r="J4" s="5" t="s">
        <v>579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490</v>
      </c>
      <c r="AI4" s="5" t="s">
        <v>491</v>
      </c>
      <c r="AJ4" s="5" t="s">
        <v>492</v>
      </c>
      <c r="AK4" s="5" t="s">
        <v>493</v>
      </c>
      <c r="AL4" s="5" t="s">
        <v>494</v>
      </c>
      <c r="AM4" s="5" t="s">
        <v>509</v>
      </c>
      <c r="AN4" s="5" t="s">
        <v>510</v>
      </c>
      <c r="AO4" s="5" t="s">
        <v>579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PSAT16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594</v>
      </c>
      <c r="AJ9" s="26" t="s">
        <v>597</v>
      </c>
      <c r="AK9" s="26" t="s">
        <v>595</v>
      </c>
      <c r="AL9" s="26" t="s">
        <v>596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460</v>
      </c>
      <c r="AJ12" s="26" t="s">
        <v>342</v>
      </c>
      <c r="AK12" s="26" t="s">
        <v>461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358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490</v>
      </c>
      <c r="AI45" s="5" t="s">
        <v>491</v>
      </c>
      <c r="AJ45" s="5" t="s">
        <v>492</v>
      </c>
      <c r="AK45" s="5" t="s">
        <v>493</v>
      </c>
      <c r="AL45" s="5" t="s">
        <v>494</v>
      </c>
      <c r="AM45" s="5" t="s">
        <v>509</v>
      </c>
      <c r="AN45" s="5" t="s">
        <v>510</v>
      </c>
      <c r="AO45" s="5" t="s">
        <v>579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 t="str">
        <f>INPUT!$D$4</f>
        <v>ACTP10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594</v>
      </c>
      <c r="AJ50" s="26" t="s">
        <v>597</v>
      </c>
      <c r="AK50" s="26" t="s">
        <v>595</v>
      </c>
      <c r="AL50" s="26" t="s">
        <v>596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460</v>
      </c>
      <c r="AJ53" s="26" t="s">
        <v>342</v>
      </c>
      <c r="AK53" s="26" t="s">
        <v>461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358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490</v>
      </c>
      <c r="AI86" s="5" t="s">
        <v>491</v>
      </c>
      <c r="AJ86" s="5" t="s">
        <v>492</v>
      </c>
      <c r="AK86" s="5" t="s">
        <v>493</v>
      </c>
      <c r="AL86" s="5" t="s">
        <v>494</v>
      </c>
      <c r="AM86" s="5" t="s">
        <v>509</v>
      </c>
      <c r="AN86" s="5" t="s">
        <v>510</v>
      </c>
      <c r="AO86" s="5" t="s">
        <v>579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594</v>
      </c>
      <c r="AJ91" s="26" t="s">
        <v>597</v>
      </c>
      <c r="AK91" s="26" t="s">
        <v>595</v>
      </c>
      <c r="AL91" s="26" t="s">
        <v>596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460</v>
      </c>
      <c r="AJ94" s="26" t="s">
        <v>342</v>
      </c>
      <c r="AK94" s="26" t="s">
        <v>461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358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490</v>
      </c>
      <c r="AI127" s="5" t="s">
        <v>491</v>
      </c>
      <c r="AJ127" s="5" t="s">
        <v>492</v>
      </c>
      <c r="AK127" s="5" t="s">
        <v>493</v>
      </c>
      <c r="AL127" s="5" t="s">
        <v>494</v>
      </c>
      <c r="AM127" s="5" t="s">
        <v>509</v>
      </c>
      <c r="AN127" s="5" t="s">
        <v>510</v>
      </c>
      <c r="AO127" s="5" t="s">
        <v>579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594</v>
      </c>
      <c r="AJ132" s="26" t="s">
        <v>597</v>
      </c>
      <c r="AK132" s="26" t="s">
        <v>595</v>
      </c>
      <c r="AL132" s="26" t="s">
        <v>596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460</v>
      </c>
      <c r="AJ135" s="26" t="s">
        <v>342</v>
      </c>
      <c r="AK135" s="26" t="s">
        <v>461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358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490</v>
      </c>
      <c r="AI168" s="5" t="s">
        <v>491</v>
      </c>
      <c r="AJ168" s="5" t="s">
        <v>492</v>
      </c>
      <c r="AK168" s="5" t="s">
        <v>493</v>
      </c>
      <c r="AL168" s="5" t="s">
        <v>494</v>
      </c>
      <c r="AM168" s="5" t="s">
        <v>509</v>
      </c>
      <c r="AN168" s="5" t="s">
        <v>510</v>
      </c>
      <c r="AO168" s="5" t="s">
        <v>579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594</v>
      </c>
      <c r="AJ173" s="26" t="s">
        <v>597</v>
      </c>
      <c r="AK173" s="26" t="s">
        <v>595</v>
      </c>
      <c r="AL173" s="26" t="s">
        <v>596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460</v>
      </c>
      <c r="AJ176" s="26" t="s">
        <v>342</v>
      </c>
      <c r="AK176" s="26" t="s">
        <v>461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358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490</v>
      </c>
      <c r="AI209" s="5" t="s">
        <v>491</v>
      </c>
      <c r="AJ209" s="5" t="s">
        <v>492</v>
      </c>
      <c r="AK209" s="5" t="s">
        <v>493</v>
      </c>
      <c r="AL209" s="5" t="s">
        <v>494</v>
      </c>
      <c r="AM209" s="5" t="s">
        <v>509</v>
      </c>
      <c r="AN209" s="5" t="s">
        <v>510</v>
      </c>
      <c r="AO209" s="5" t="s">
        <v>579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594</v>
      </c>
      <c r="AJ214" s="26" t="s">
        <v>597</v>
      </c>
      <c r="AK214" s="26" t="s">
        <v>595</v>
      </c>
      <c r="AL214" s="26" t="s">
        <v>596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460</v>
      </c>
      <c r="AJ217" s="26" t="s">
        <v>342</v>
      </c>
      <c r="AK217" s="26" t="s">
        <v>461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358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490</v>
      </c>
      <c r="AI250" s="5" t="s">
        <v>491</v>
      </c>
      <c r="AJ250" s="5" t="s">
        <v>492</v>
      </c>
      <c r="AK250" s="5" t="s">
        <v>493</v>
      </c>
      <c r="AL250" s="5" t="s">
        <v>494</v>
      </c>
      <c r="AM250" s="5" t="s">
        <v>509</v>
      </c>
      <c r="AN250" s="5" t="s">
        <v>510</v>
      </c>
      <c r="AO250" s="5" t="s">
        <v>579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594</v>
      </c>
      <c r="AJ255" s="26" t="s">
        <v>597</v>
      </c>
      <c r="AK255" s="26" t="s">
        <v>595</v>
      </c>
      <c r="AL255" s="26" t="s">
        <v>596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460</v>
      </c>
      <c r="AJ258" s="26" t="s">
        <v>342</v>
      </c>
      <c r="AK258" s="26" t="s">
        <v>461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358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490</v>
      </c>
      <c r="AI291" s="5" t="s">
        <v>491</v>
      </c>
      <c r="AJ291" s="5" t="s">
        <v>492</v>
      </c>
      <c r="AK291" s="5" t="s">
        <v>493</v>
      </c>
      <c r="AL291" s="5" t="s">
        <v>494</v>
      </c>
      <c r="AM291" s="5" t="s">
        <v>509</v>
      </c>
      <c r="AN291" s="5" t="s">
        <v>510</v>
      </c>
      <c r="AO291" s="5" t="s">
        <v>579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594</v>
      </c>
      <c r="AJ296" s="26" t="s">
        <v>597</v>
      </c>
      <c r="AK296" s="26" t="s">
        <v>595</v>
      </c>
      <c r="AL296" s="26" t="s">
        <v>596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460</v>
      </c>
      <c r="AJ299" s="26" t="s">
        <v>342</v>
      </c>
      <c r="AK299" s="26" t="s">
        <v>461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358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490</v>
      </c>
      <c r="AI332" s="5" t="s">
        <v>491</v>
      </c>
      <c r="AJ332" s="5" t="s">
        <v>492</v>
      </c>
      <c r="AK332" s="5" t="s">
        <v>493</v>
      </c>
      <c r="AL332" s="5" t="s">
        <v>494</v>
      </c>
      <c r="AM332" s="5" t="s">
        <v>509</v>
      </c>
      <c r="AN332" s="5" t="s">
        <v>510</v>
      </c>
      <c r="AO332" s="5" t="s">
        <v>579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594</v>
      </c>
      <c r="AJ337" s="26" t="s">
        <v>597</v>
      </c>
      <c r="AK337" s="26" t="s">
        <v>595</v>
      </c>
      <c r="AL337" s="26" t="s">
        <v>596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460</v>
      </c>
      <c r="AJ340" s="26" t="s">
        <v>342</v>
      </c>
      <c r="AK340" s="26" t="s">
        <v>461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358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490</v>
      </c>
      <c r="AI373" s="5" t="s">
        <v>491</v>
      </c>
      <c r="AJ373" s="5" t="s">
        <v>492</v>
      </c>
      <c r="AK373" s="5" t="s">
        <v>493</v>
      </c>
      <c r="AL373" s="5" t="s">
        <v>494</v>
      </c>
      <c r="AM373" s="5" t="s">
        <v>509</v>
      </c>
      <c r="AN373" s="5" t="s">
        <v>510</v>
      </c>
      <c r="AO373" s="5" t="s">
        <v>579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594</v>
      </c>
      <c r="AJ378" s="26" t="s">
        <v>597</v>
      </c>
      <c r="AK378" s="26" t="s">
        <v>595</v>
      </c>
      <c r="AL378" s="26" t="s">
        <v>596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460</v>
      </c>
      <c r="AJ381" s="26" t="s">
        <v>342</v>
      </c>
      <c r="AK381" s="26" t="s">
        <v>461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358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490</v>
      </c>
      <c r="AI414" s="5" t="s">
        <v>491</v>
      </c>
      <c r="AJ414" s="5" t="s">
        <v>492</v>
      </c>
      <c r="AK414" s="5" t="s">
        <v>493</v>
      </c>
      <c r="AL414" s="5" t="s">
        <v>494</v>
      </c>
      <c r="AM414" s="5" t="s">
        <v>509</v>
      </c>
      <c r="AN414" s="5" t="s">
        <v>510</v>
      </c>
      <c r="AO414" s="5" t="s">
        <v>579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594</v>
      </c>
      <c r="AJ419" s="26" t="s">
        <v>597</v>
      </c>
      <c r="AK419" s="26" t="s">
        <v>595</v>
      </c>
      <c r="AL419" s="26" t="s">
        <v>596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460</v>
      </c>
      <c r="AJ422" s="26" t="s">
        <v>342</v>
      </c>
      <c r="AK422" s="26" t="s">
        <v>461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358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490</v>
      </c>
      <c r="AI455" s="5" t="s">
        <v>491</v>
      </c>
      <c r="AJ455" s="5" t="s">
        <v>492</v>
      </c>
      <c r="AK455" s="5" t="s">
        <v>493</v>
      </c>
      <c r="AL455" s="5" t="s">
        <v>494</v>
      </c>
      <c r="AM455" s="5" t="s">
        <v>509</v>
      </c>
      <c r="AN455" s="5" t="s">
        <v>510</v>
      </c>
      <c r="AO455" s="5" t="s">
        <v>579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594</v>
      </c>
      <c r="AJ460" s="26" t="s">
        <v>597</v>
      </c>
      <c r="AK460" s="26" t="s">
        <v>595</v>
      </c>
      <c r="AL460" s="26" t="s">
        <v>596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460</v>
      </c>
      <c r="AJ463" s="26" t="s">
        <v>342</v>
      </c>
      <c r="AK463" s="26" t="s">
        <v>461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358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490</v>
      </c>
      <c r="AI496" s="5" t="s">
        <v>491</v>
      </c>
      <c r="AJ496" s="5" t="s">
        <v>492</v>
      </c>
      <c r="AK496" s="5" t="s">
        <v>493</v>
      </c>
      <c r="AL496" s="5" t="s">
        <v>494</v>
      </c>
      <c r="AM496" s="5" t="s">
        <v>509</v>
      </c>
      <c r="AN496" s="5" t="s">
        <v>510</v>
      </c>
      <c r="AO496" s="5" t="s">
        <v>579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594</v>
      </c>
      <c r="AJ501" s="26" t="s">
        <v>597</v>
      </c>
      <c r="AK501" s="26" t="s">
        <v>595</v>
      </c>
      <c r="AL501" s="26" t="s">
        <v>596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460</v>
      </c>
      <c r="AJ504" s="26" t="s">
        <v>342</v>
      </c>
      <c r="AK504" s="26" t="s">
        <v>461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358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490</v>
      </c>
      <c r="AI537" s="5" t="s">
        <v>491</v>
      </c>
      <c r="AJ537" s="5" t="s">
        <v>492</v>
      </c>
      <c r="AK537" s="5" t="s">
        <v>493</v>
      </c>
      <c r="AL537" s="5" t="s">
        <v>494</v>
      </c>
      <c r="AM537" s="5" t="s">
        <v>509</v>
      </c>
      <c r="AN537" s="5" t="s">
        <v>510</v>
      </c>
      <c r="AO537" s="5" t="s">
        <v>579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594</v>
      </c>
      <c r="AJ542" s="26" t="s">
        <v>597</v>
      </c>
      <c r="AK542" s="26" t="s">
        <v>595</v>
      </c>
      <c r="AL542" s="26" t="s">
        <v>596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460</v>
      </c>
      <c r="AJ545" s="26" t="s">
        <v>342</v>
      </c>
      <c r="AK545" s="26" t="s">
        <v>461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358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490</v>
      </c>
      <c r="AI578" s="5" t="s">
        <v>491</v>
      </c>
      <c r="AJ578" s="5" t="s">
        <v>492</v>
      </c>
      <c r="AK578" s="5" t="s">
        <v>493</v>
      </c>
      <c r="AL578" s="5" t="s">
        <v>494</v>
      </c>
      <c r="AM578" s="5" t="s">
        <v>509</v>
      </c>
      <c r="AN578" s="5" t="s">
        <v>510</v>
      </c>
      <c r="AO578" s="5" t="s">
        <v>579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594</v>
      </c>
      <c r="AJ583" s="26" t="s">
        <v>597</v>
      </c>
      <c r="AK583" s="26" t="s">
        <v>595</v>
      </c>
      <c r="AL583" s="26" t="s">
        <v>596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460</v>
      </c>
      <c r="AJ586" s="26" t="s">
        <v>342</v>
      </c>
      <c r="AK586" s="26" t="s">
        <v>461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358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490</v>
      </c>
      <c r="AI619" s="5" t="s">
        <v>491</v>
      </c>
      <c r="AJ619" s="5" t="s">
        <v>492</v>
      </c>
      <c r="AK619" s="5" t="s">
        <v>493</v>
      </c>
      <c r="AL619" s="5" t="s">
        <v>494</v>
      </c>
      <c r="AM619" s="5" t="s">
        <v>509</v>
      </c>
      <c r="AN619" s="5" t="s">
        <v>510</v>
      </c>
      <c r="AO619" s="5" t="s">
        <v>579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594</v>
      </c>
      <c r="AJ624" s="26" t="s">
        <v>597</v>
      </c>
      <c r="AK624" s="26" t="s">
        <v>595</v>
      </c>
      <c r="AL624" s="26" t="s">
        <v>596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460</v>
      </c>
      <c r="AJ627" s="26" t="s">
        <v>342</v>
      </c>
      <c r="AK627" s="26" t="s">
        <v>461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358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490</v>
      </c>
      <c r="AI660" s="5" t="s">
        <v>491</v>
      </c>
      <c r="AJ660" s="5" t="s">
        <v>492</v>
      </c>
      <c r="AK660" s="5" t="s">
        <v>493</v>
      </c>
      <c r="AL660" s="5" t="s">
        <v>494</v>
      </c>
      <c r="AM660" s="5" t="s">
        <v>509</v>
      </c>
      <c r="AN660" s="5" t="s">
        <v>510</v>
      </c>
      <c r="AO660" s="5" t="s">
        <v>579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594</v>
      </c>
      <c r="AJ665" s="26" t="s">
        <v>597</v>
      </c>
      <c r="AK665" s="26" t="s">
        <v>595</v>
      </c>
      <c r="AL665" s="26" t="s">
        <v>596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460</v>
      </c>
      <c r="AJ668" s="26" t="s">
        <v>342</v>
      </c>
      <c r="AK668" s="26" t="s">
        <v>461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358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490</v>
      </c>
      <c r="AI701" s="5" t="s">
        <v>491</v>
      </c>
      <c r="AJ701" s="5" t="s">
        <v>492</v>
      </c>
      <c r="AK701" s="5" t="s">
        <v>493</v>
      </c>
      <c r="AL701" s="5" t="s">
        <v>494</v>
      </c>
      <c r="AM701" s="5" t="s">
        <v>509</v>
      </c>
      <c r="AN701" s="5" t="s">
        <v>510</v>
      </c>
      <c r="AO701" s="5" t="s">
        <v>579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594</v>
      </c>
      <c r="AJ706" s="26" t="s">
        <v>597</v>
      </c>
      <c r="AK706" s="26" t="s">
        <v>595</v>
      </c>
      <c r="AL706" s="26" t="s">
        <v>596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460</v>
      </c>
      <c r="AJ709" s="26" t="s">
        <v>342</v>
      </c>
      <c r="AK709" s="26" t="s">
        <v>461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358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490</v>
      </c>
      <c r="AI742" s="5" t="s">
        <v>491</v>
      </c>
      <c r="AJ742" s="5" t="s">
        <v>492</v>
      </c>
      <c r="AK742" s="5" t="s">
        <v>493</v>
      </c>
      <c r="AL742" s="5" t="s">
        <v>494</v>
      </c>
      <c r="AM742" s="5" t="s">
        <v>509</v>
      </c>
      <c r="AN742" s="5" t="s">
        <v>510</v>
      </c>
      <c r="AO742" s="5" t="s">
        <v>579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594</v>
      </c>
      <c r="AJ747" s="26" t="s">
        <v>597</v>
      </c>
      <c r="AK747" s="26" t="s">
        <v>595</v>
      </c>
      <c r="AL747" s="26" t="s">
        <v>596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460</v>
      </c>
      <c r="AJ750" s="26" t="s">
        <v>342</v>
      </c>
      <c r="AK750" s="26" t="s">
        <v>461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358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490</v>
      </c>
      <c r="AI783" s="5" t="s">
        <v>491</v>
      </c>
      <c r="AJ783" s="5" t="s">
        <v>492</v>
      </c>
      <c r="AK783" s="5" t="s">
        <v>493</v>
      </c>
      <c r="AL783" s="5" t="s">
        <v>494</v>
      </c>
      <c r="AM783" s="5" t="s">
        <v>509</v>
      </c>
      <c r="AN783" s="5" t="s">
        <v>510</v>
      </c>
      <c r="AO783" s="5" t="s">
        <v>579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594</v>
      </c>
      <c r="AJ788" s="26" t="s">
        <v>597</v>
      </c>
      <c r="AK788" s="26" t="s">
        <v>595</v>
      </c>
      <c r="AL788" s="26" t="s">
        <v>596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460</v>
      </c>
      <c r="AJ791" s="26" t="s">
        <v>342</v>
      </c>
      <c r="AK791" s="26" t="s">
        <v>461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358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490</v>
      </c>
      <c r="AI824" s="5" t="s">
        <v>491</v>
      </c>
      <c r="AJ824" s="5" t="s">
        <v>492</v>
      </c>
      <c r="AK824" s="5" t="s">
        <v>493</v>
      </c>
      <c r="AL824" s="5" t="s">
        <v>494</v>
      </c>
      <c r="AM824" s="5" t="s">
        <v>509</v>
      </c>
      <c r="AN824" s="5" t="s">
        <v>510</v>
      </c>
      <c r="AO824" s="5" t="s">
        <v>579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594</v>
      </c>
      <c r="AJ829" s="26" t="s">
        <v>597</v>
      </c>
      <c r="AK829" s="26" t="s">
        <v>595</v>
      </c>
      <c r="AL829" s="26" t="s">
        <v>596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460</v>
      </c>
      <c r="AJ832" s="26" t="s">
        <v>342</v>
      </c>
      <c r="AK832" s="26" t="s">
        <v>461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358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490</v>
      </c>
      <c r="AI865" s="5" t="s">
        <v>491</v>
      </c>
      <c r="AJ865" s="5" t="s">
        <v>492</v>
      </c>
      <c r="AK865" s="5" t="s">
        <v>493</v>
      </c>
      <c r="AL865" s="5" t="s">
        <v>494</v>
      </c>
      <c r="AM865" s="5" t="s">
        <v>509</v>
      </c>
      <c r="AN865" s="5" t="s">
        <v>510</v>
      </c>
      <c r="AO865" s="5" t="s">
        <v>579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594</v>
      </c>
      <c r="AJ870" s="26" t="s">
        <v>597</v>
      </c>
      <c r="AK870" s="26" t="s">
        <v>595</v>
      </c>
      <c r="AL870" s="26" t="s">
        <v>596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460</v>
      </c>
      <c r="AJ873" s="26" t="s">
        <v>342</v>
      </c>
      <c r="AK873" s="26" t="s">
        <v>461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358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490</v>
      </c>
      <c r="AI906" s="5" t="s">
        <v>491</v>
      </c>
      <c r="AJ906" s="5" t="s">
        <v>492</v>
      </c>
      <c r="AK906" s="5" t="s">
        <v>493</v>
      </c>
      <c r="AL906" s="5" t="s">
        <v>494</v>
      </c>
      <c r="AM906" s="5" t="s">
        <v>509</v>
      </c>
      <c r="AN906" s="5" t="s">
        <v>510</v>
      </c>
      <c r="AO906" s="5" t="s">
        <v>579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594</v>
      </c>
      <c r="AJ911" s="26" t="s">
        <v>597</v>
      </c>
      <c r="AK911" s="26" t="s">
        <v>595</v>
      </c>
      <c r="AL911" s="26" t="s">
        <v>596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460</v>
      </c>
      <c r="AJ914" s="26" t="s">
        <v>342</v>
      </c>
      <c r="AK914" s="26" t="s">
        <v>461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358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40" width="4.3984375" customWidth="1"/>
    <col min="41" max="41" width="7.59765625" bestFit="1" customWidth="1"/>
    <col min="42" max="43" width="4.3984375" customWidth="1"/>
    <col min="44" max="74" width="7.1328125" customWidth="1"/>
    <col min="75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7" max="147" width="4.39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 t="s">
        <v>636</v>
      </c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 t="s">
        <v>636</v>
      </c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I2" t="s">
        <v>636</v>
      </c>
      <c r="EJ2" s="8"/>
      <c r="EK2" s="18"/>
      <c r="EM2" s="374" t="s">
        <v>210</v>
      </c>
      <c r="EN2" s="374"/>
      <c r="EO2" s="374"/>
      <c r="EP2" s="374"/>
      <c r="EQ2" s="24"/>
      <c r="ES2" s="367" t="s">
        <v>270</v>
      </c>
      <c r="ET2" s="368"/>
      <c r="EU2" s="369"/>
      <c r="EW2" s="367" t="s">
        <v>271</v>
      </c>
      <c r="EX2" s="368"/>
      <c r="EY2" s="368"/>
      <c r="EZ2" s="368"/>
      <c r="FA2" s="369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637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637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637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637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637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637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637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637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637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637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637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637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637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637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637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637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637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637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637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637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637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637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637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637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637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637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637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637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637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637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637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637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637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637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637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637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637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637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637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637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637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638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637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637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637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637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637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637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637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637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637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637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637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637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637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637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637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637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637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637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637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637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637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637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637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637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637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637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637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637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637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K85" s="18"/>
      <c r="EM85" s="370" t="s">
        <v>202</v>
      </c>
      <c r="EN85" s="371"/>
      <c r="EO85" s="371"/>
      <c r="EP85" s="372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647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K168" s="18"/>
      <c r="EM168" s="370" t="s">
        <v>203</v>
      </c>
      <c r="EN168" s="371"/>
      <c r="EO168" s="371"/>
      <c r="EP168" s="372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661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661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663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662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349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K251" s="18"/>
      <c r="EM251" s="370" t="s">
        <v>204</v>
      </c>
      <c r="EN251" s="371"/>
      <c r="EO251" s="371"/>
      <c r="EP251" s="372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660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641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K334" s="18"/>
      <c r="EM334" s="370" t="s">
        <v>211</v>
      </c>
      <c r="EN334" s="371"/>
      <c r="EO334" s="371"/>
      <c r="EP334" s="372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598</v>
      </c>
      <c r="AR416" s="3"/>
      <c r="CB416" s="16" t="s">
        <v>200</v>
      </c>
      <c r="EM416" s="373"/>
      <c r="EN416" s="373"/>
      <c r="EO416" s="373"/>
      <c r="EP416" s="373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K417" s="18"/>
      <c r="EM417" s="370" t="s">
        <v>212</v>
      </c>
      <c r="EN417" s="371"/>
      <c r="EO417" s="371"/>
      <c r="EP417" s="372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598</v>
      </c>
      <c r="AR499" s="3"/>
      <c r="CB499" s="16" t="s">
        <v>200</v>
      </c>
      <c r="EM499" s="373"/>
      <c r="EN499" s="373"/>
      <c r="EO499" s="373"/>
      <c r="EP499" s="373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K500" s="18"/>
      <c r="EM500" s="370" t="s">
        <v>214</v>
      </c>
      <c r="EN500" s="371"/>
      <c r="EO500" s="371"/>
      <c r="EP500" s="372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598</v>
      </c>
      <c r="AR582" s="3"/>
      <c r="CB582" s="16" t="s">
        <v>200</v>
      </c>
      <c r="EM582" s="373"/>
      <c r="EN582" s="373"/>
      <c r="EO582" s="373"/>
      <c r="EP582" s="373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K583" s="18"/>
      <c r="EM583" s="370" t="s">
        <v>207</v>
      </c>
      <c r="EN583" s="371"/>
      <c r="EO583" s="371"/>
      <c r="EP583" s="372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38" width="4.3984375" style="16" customWidth="1"/>
    <col min="39" max="40" width="4.3984375" customWidth="1"/>
    <col min="41" max="41" width="7.59765625" bestFit="1" customWidth="1"/>
    <col min="42" max="43" width="4.3984375" customWidth="1"/>
    <col min="44" max="74" width="7.1328125" customWidth="1"/>
    <col min="75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7" max="147" width="4.39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374" t="s">
        <v>209</v>
      </c>
      <c r="EN2" s="374"/>
      <c r="EO2" s="374"/>
      <c r="EP2" s="374"/>
      <c r="EQ2" s="24"/>
      <c r="ES2" s="378" t="s">
        <v>268</v>
      </c>
      <c r="ET2" s="378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375" t="s">
        <v>208</v>
      </c>
      <c r="EN85" s="376"/>
      <c r="EO85" s="376"/>
      <c r="EP85" s="377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640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641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375" t="s">
        <v>216</v>
      </c>
      <c r="EN168" s="376"/>
      <c r="EO168" s="376"/>
      <c r="EP168" s="377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375" t="s">
        <v>217</v>
      </c>
      <c r="EN251" s="376"/>
      <c r="EO251" s="376"/>
      <c r="EP251" s="377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375" t="s">
        <v>223</v>
      </c>
      <c r="EN334" s="376"/>
      <c r="EO334" s="376"/>
      <c r="EP334" s="377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>
      <selection activeCell="B2" sqref="B2:H2"/>
    </sheetView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38" width="4.3984375" style="16" customWidth="1"/>
    <col min="39" max="40" width="4.3984375" customWidth="1"/>
    <col min="41" max="41" width="7.59765625" bestFit="1" customWidth="1"/>
    <col min="42" max="43" width="4.3984375" customWidth="1"/>
    <col min="44" max="74" width="7.1328125" customWidth="1"/>
    <col min="75" max="75" width="4.3984375" customWidth="1"/>
    <col min="76" max="76" width="4.3984375" style="8" customWidth="1"/>
    <col min="77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2" max="142" width="4.3984375" customWidth="1"/>
    <col min="143" max="143" width="4.3984375" style="16" customWidth="1"/>
    <col min="144" max="167" width="7.1328125" customWidth="1"/>
    <col min="168" max="169" width="4.3984375" customWidth="1"/>
    <col min="170" max="170" width="4.3984375" style="8" customWidth="1"/>
    <col min="178" max="178" width="4.39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632</v>
      </c>
      <c r="C2" s="384"/>
      <c r="D2" s="384"/>
      <c r="E2" s="384"/>
      <c r="F2" s="384"/>
      <c r="G2" s="384"/>
      <c r="H2" s="385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92"/>
      <c r="EN2" s="31" t="s">
        <v>490</v>
      </c>
      <c r="EO2" s="31" t="s">
        <v>491</v>
      </c>
      <c r="EP2" s="31" t="s">
        <v>492</v>
      </c>
      <c r="EQ2" s="31" t="s">
        <v>493</v>
      </c>
      <c r="ER2" s="31" t="s">
        <v>494</v>
      </c>
      <c r="ES2" s="31" t="s">
        <v>509</v>
      </c>
      <c r="ET2" s="31" t="s">
        <v>510</v>
      </c>
      <c r="EU2" s="31" t="s">
        <v>579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5" t="s">
        <v>206</v>
      </c>
      <c r="FR2" s="376"/>
      <c r="FS2" s="376"/>
      <c r="FT2" s="376"/>
      <c r="FU2" s="377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635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633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634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633</v>
      </c>
      <c r="AW31" s="4"/>
      <c r="AX31" s="4" t="s">
        <v>633</v>
      </c>
      <c r="AY31" s="4" t="s">
        <v>633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581</v>
      </c>
      <c r="AS37" s="4"/>
      <c r="AT37" s="4"/>
      <c r="AU37" s="4"/>
      <c r="AV37" s="4" t="s">
        <v>581</v>
      </c>
      <c r="AW37" s="4"/>
      <c r="AX37" s="4" t="s">
        <v>581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581</v>
      </c>
      <c r="AW39" s="4"/>
      <c r="AX39" s="4" t="s">
        <v>581</v>
      </c>
      <c r="AY39" s="4" t="s">
        <v>581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584</v>
      </c>
      <c r="AS42" s="4"/>
      <c r="AT42" s="4"/>
      <c r="AU42" s="4"/>
      <c r="AV42" s="4" t="s">
        <v>584</v>
      </c>
      <c r="AW42" s="4"/>
      <c r="AX42" s="4" t="s">
        <v>584</v>
      </c>
      <c r="AY42" s="4"/>
      <c r="AZ42" s="4"/>
      <c r="BA42" s="4"/>
      <c r="BB42" s="4" t="s">
        <v>584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634</v>
      </c>
      <c r="BL52" s="4"/>
      <c r="BM52" s="4"/>
      <c r="BN52" s="4"/>
      <c r="BO52" s="4"/>
      <c r="BP52" s="4" t="s">
        <v>634</v>
      </c>
      <c r="BQ52" s="4" t="s">
        <v>634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3"/>
      <c r="FS84" s="373"/>
      <c r="FT84" s="373"/>
      <c r="FU84" s="373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X85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92"/>
      <c r="EN85" s="31" t="s">
        <v>490</v>
      </c>
      <c r="EO85" s="31" t="s">
        <v>491</v>
      </c>
      <c r="EP85" s="31" t="s">
        <v>492</v>
      </c>
      <c r="EQ85" s="31" t="s">
        <v>493</v>
      </c>
      <c r="ER85" s="31" t="s">
        <v>494</v>
      </c>
      <c r="ES85" s="31" t="s">
        <v>509</v>
      </c>
      <c r="ET85" s="31" t="s">
        <v>510</v>
      </c>
      <c r="EU85" s="31" t="s">
        <v>579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5" t="s">
        <v>205</v>
      </c>
      <c r="FR85" s="376"/>
      <c r="FS85" s="376"/>
      <c r="FT85" s="376"/>
      <c r="FU85" s="377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580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581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582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581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580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583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584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3"/>
      <c r="FS167" s="373"/>
      <c r="FT167" s="373"/>
      <c r="FU167" s="373"/>
    </row>
    <row r="168" spans="2:178" ht="21" customHeight="1" x14ac:dyDescent="0.45">
      <c r="B168" s="363" t="s">
        <v>639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X168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92"/>
      <c r="EN168" s="31" t="s">
        <v>490</v>
      </c>
      <c r="EO168" s="31" t="s">
        <v>491</v>
      </c>
      <c r="EP168" s="31" t="s">
        <v>492</v>
      </c>
      <c r="EQ168" s="31" t="s">
        <v>493</v>
      </c>
      <c r="ER168" s="31" t="s">
        <v>494</v>
      </c>
      <c r="ES168" s="31" t="s">
        <v>509</v>
      </c>
      <c r="ET168" s="31" t="s">
        <v>510</v>
      </c>
      <c r="EU168" s="31" t="s">
        <v>579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5" t="s">
        <v>213</v>
      </c>
      <c r="FR168" s="376"/>
      <c r="FS168" s="376"/>
      <c r="FT168" s="376"/>
      <c r="FU168" s="377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3"/>
      <c r="FS250" s="373"/>
      <c r="FT250" s="373"/>
      <c r="FU250" s="373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205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92"/>
      <c r="EN251" s="31" t="s">
        <v>490</v>
      </c>
      <c r="EO251" s="31" t="s">
        <v>491</v>
      </c>
      <c r="EP251" s="31" t="s">
        <v>492</v>
      </c>
      <c r="EQ251" s="31" t="s">
        <v>493</v>
      </c>
      <c r="ER251" s="31" t="s">
        <v>494</v>
      </c>
      <c r="ES251" s="31" t="s">
        <v>509</v>
      </c>
      <c r="ET251" s="31" t="s">
        <v>510</v>
      </c>
      <c r="EU251" s="31" t="s">
        <v>579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5" t="s">
        <v>215</v>
      </c>
      <c r="FR251" s="376"/>
      <c r="FS251" s="376"/>
      <c r="FT251" s="376"/>
      <c r="FU251" s="377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641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649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3"/>
      <c r="FS333" s="373"/>
      <c r="FT333" s="373"/>
      <c r="FU333" s="373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s="349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92"/>
      <c r="EN334" s="31" t="s">
        <v>490</v>
      </c>
      <c r="EO334" s="31" t="s">
        <v>491</v>
      </c>
      <c r="EP334" s="31" t="s">
        <v>492</v>
      </c>
      <c r="EQ334" s="31" t="s">
        <v>493</v>
      </c>
      <c r="ER334" s="31" t="s">
        <v>494</v>
      </c>
      <c r="ES334" s="31" t="s">
        <v>509</v>
      </c>
      <c r="ET334" s="31" t="s">
        <v>510</v>
      </c>
      <c r="EU334" s="31" t="s">
        <v>579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5" t="s">
        <v>218</v>
      </c>
      <c r="FR334" s="376"/>
      <c r="FS334" s="376"/>
      <c r="FT334" s="376"/>
      <c r="FU334" s="377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656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657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658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582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580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658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659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3"/>
      <c r="FS416" s="373"/>
      <c r="FT416" s="373"/>
      <c r="FU416" s="373"/>
    </row>
    <row r="417" spans="2:178" ht="21" customHeight="1" x14ac:dyDescent="0.45">
      <c r="B417" s="382" t="str">
        <f>"Dec 2016"</f>
        <v>Dec 2016</v>
      </c>
      <c r="C417" s="363"/>
      <c r="D417" s="363"/>
      <c r="E417" s="363"/>
      <c r="F417" s="363"/>
      <c r="G417" s="363"/>
      <c r="H417" s="363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X417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M417" s="92"/>
      <c r="EN417" s="31" t="s">
        <v>490</v>
      </c>
      <c r="EO417" s="31" t="s">
        <v>491</v>
      </c>
      <c r="EP417" s="31" t="s">
        <v>492</v>
      </c>
      <c r="EQ417" s="31" t="s">
        <v>493</v>
      </c>
      <c r="ER417" s="31" t="s">
        <v>494</v>
      </c>
      <c r="ES417" s="31" t="s">
        <v>509</v>
      </c>
      <c r="ET417" s="31" t="s">
        <v>510</v>
      </c>
      <c r="EU417" s="31" t="s">
        <v>579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5" t="s">
        <v>219</v>
      </c>
      <c r="FR417" s="376"/>
      <c r="FS417" s="376"/>
      <c r="FT417" s="376"/>
      <c r="FU417" s="377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162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52"/>
      <c r="AT418" s="352"/>
      <c r="AU418" s="352"/>
      <c r="AV418" s="352" t="s">
        <v>167</v>
      </c>
      <c r="AW418" s="352"/>
      <c r="AX418" s="352" t="s">
        <v>167</v>
      </c>
      <c r="AY418" s="352"/>
      <c r="AZ418" s="352"/>
      <c r="BA418" s="352"/>
      <c r="BB418" s="352" t="s">
        <v>167</v>
      </c>
      <c r="BC418" s="352" t="s">
        <v>167</v>
      </c>
      <c r="BD418" s="352"/>
      <c r="BE418" s="352"/>
      <c r="BF418" s="352"/>
      <c r="BG418" s="352"/>
      <c r="BH418" s="352"/>
      <c r="BI418" s="352"/>
      <c r="BJ418" s="352"/>
      <c r="BK418" s="352"/>
      <c r="BL418" s="352"/>
      <c r="BM418" s="352"/>
      <c r="BN418" s="352"/>
      <c r="BO418" s="352"/>
      <c r="BP418" s="352"/>
      <c r="BQ418" s="352"/>
      <c r="BR418" s="352"/>
      <c r="BS418" s="352"/>
      <c r="BT418" s="352"/>
      <c r="BU418" s="7"/>
      <c r="BV418" s="35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160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1</v>
      </c>
      <c r="G419" s="27">
        <v>36</v>
      </c>
      <c r="H419" s="29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163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52"/>
      <c r="AT419" s="352"/>
      <c r="AU419" s="352"/>
      <c r="AV419" s="352" t="s">
        <v>167</v>
      </c>
      <c r="AW419" s="352"/>
      <c r="AX419" s="352" t="s">
        <v>167</v>
      </c>
      <c r="AY419" s="352"/>
      <c r="AZ419" s="352"/>
      <c r="BA419" s="352"/>
      <c r="BB419" s="352" t="s">
        <v>167</v>
      </c>
      <c r="BC419" s="352"/>
      <c r="BD419" s="352"/>
      <c r="BE419" s="352"/>
      <c r="BF419" s="352"/>
      <c r="BG419" s="352"/>
      <c r="BH419" s="352"/>
      <c r="BI419" s="352"/>
      <c r="BJ419" s="352"/>
      <c r="BK419" s="352"/>
      <c r="BL419" s="7"/>
      <c r="BM419" s="352"/>
      <c r="BN419" s="352"/>
      <c r="BO419" s="352"/>
      <c r="BP419" s="352"/>
      <c r="BQ419" s="352"/>
      <c r="BR419" s="352"/>
      <c r="BS419" s="352"/>
      <c r="BT419" s="352"/>
      <c r="BU419" s="352"/>
      <c r="BV419" s="7"/>
      <c r="BW419" s="6">
        <v>2</v>
      </c>
      <c r="BX419" s="8" t="s">
        <v>163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164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164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>
        <v>1</v>
      </c>
      <c r="FS419" s="27">
        <v>1</v>
      </c>
      <c r="FT419" s="27">
        <v>1</v>
      </c>
      <c r="FU419" s="27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1</v>
      </c>
      <c r="G420" s="27">
        <v>36</v>
      </c>
      <c r="H420" s="29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161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52"/>
      <c r="AT420" s="352"/>
      <c r="AU420" s="352"/>
      <c r="AV420" s="352" t="s">
        <v>167</v>
      </c>
      <c r="AW420" s="352"/>
      <c r="AX420" s="352"/>
      <c r="AY420" s="352"/>
      <c r="AZ420" s="352"/>
      <c r="BA420" s="352"/>
      <c r="BB420" s="352"/>
      <c r="BC420" s="352"/>
      <c r="BD420" s="352"/>
      <c r="BE420" s="352"/>
      <c r="BF420" s="352"/>
      <c r="BG420" s="352"/>
      <c r="BH420" s="352"/>
      <c r="BI420" s="352"/>
      <c r="BJ420" s="352"/>
      <c r="BK420" s="352"/>
      <c r="BL420" s="352"/>
      <c r="BM420" s="352"/>
      <c r="BN420" s="352"/>
      <c r="BO420" s="352"/>
      <c r="BP420" s="352"/>
      <c r="BQ420" s="352"/>
      <c r="BR420" s="352"/>
      <c r="BS420" s="352"/>
      <c r="BT420" s="7"/>
      <c r="BU420" s="352"/>
      <c r="BV420" s="352"/>
      <c r="BW420" s="6">
        <v>3</v>
      </c>
      <c r="BX420" s="8" t="s">
        <v>162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160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161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>
        <v>1</v>
      </c>
      <c r="FS420" s="27">
        <v>4</v>
      </c>
      <c r="FT420" s="27">
        <v>2</v>
      </c>
      <c r="FU420" s="27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1</v>
      </c>
      <c r="G421" s="27">
        <v>36</v>
      </c>
      <c r="H421" s="29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166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52"/>
      <c r="AT421" s="352"/>
      <c r="AU421" s="352" t="s">
        <v>167</v>
      </c>
      <c r="AV421" s="352"/>
      <c r="AW421" s="352"/>
      <c r="AX421" s="352"/>
      <c r="AY421" s="352"/>
      <c r="AZ421" s="352"/>
      <c r="BA421" s="352"/>
      <c r="BB421" s="7"/>
      <c r="BC421" s="7"/>
      <c r="BD421" s="352"/>
      <c r="BE421" s="352" t="s">
        <v>167</v>
      </c>
      <c r="BF421" s="352"/>
      <c r="BG421" s="352"/>
      <c r="BH421" s="352"/>
      <c r="BI421" s="352"/>
      <c r="BJ421" s="352"/>
      <c r="BK421" s="352"/>
      <c r="BL421" s="352"/>
      <c r="BM421" s="352"/>
      <c r="BN421" s="352"/>
      <c r="BO421" s="352"/>
      <c r="BP421" s="352"/>
      <c r="BQ421" s="352"/>
      <c r="BR421" s="352"/>
      <c r="BS421" s="352"/>
      <c r="BT421" s="352"/>
      <c r="BU421" s="352"/>
      <c r="BV421" s="352"/>
      <c r="BW421" s="6">
        <v>4</v>
      </c>
      <c r="BX421" s="8" t="s">
        <v>166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166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>
        <v>2</v>
      </c>
      <c r="FS421" s="27">
        <v>6</v>
      </c>
      <c r="FT421" s="27">
        <v>4</v>
      </c>
      <c r="FU421" s="27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1</v>
      </c>
      <c r="G422" s="61">
        <v>36</v>
      </c>
      <c r="H422" s="29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159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52"/>
      <c r="AU422" s="352"/>
      <c r="AV422" s="352" t="s">
        <v>167</v>
      </c>
      <c r="AW422" s="352"/>
      <c r="AX422" s="352" t="s">
        <v>167</v>
      </c>
      <c r="AY422" s="352"/>
      <c r="AZ422" s="352" t="s">
        <v>167</v>
      </c>
      <c r="BA422" s="352"/>
      <c r="BB422" s="352" t="s">
        <v>167</v>
      </c>
      <c r="BC422" s="352" t="s">
        <v>167</v>
      </c>
      <c r="BD422" s="352" t="s">
        <v>167</v>
      </c>
      <c r="BE422" s="352"/>
      <c r="BF422" s="352"/>
      <c r="BG422" s="7"/>
      <c r="BH422" s="352"/>
      <c r="BI422" s="352"/>
      <c r="BJ422" s="352"/>
      <c r="BK422" s="352"/>
      <c r="BL422" s="352"/>
      <c r="BM422" s="7"/>
      <c r="BN422" s="352"/>
      <c r="BO422" s="352"/>
      <c r="BP422" s="352"/>
      <c r="BQ422" s="352"/>
      <c r="BR422" s="7"/>
      <c r="BS422" s="352"/>
      <c r="BT422" s="352"/>
      <c r="BU422" s="352"/>
      <c r="BV422" s="352"/>
      <c r="BW422" s="6">
        <v>5</v>
      </c>
      <c r="BX422" s="8" t="s">
        <v>160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161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>
        <v>2</v>
      </c>
      <c r="FS422" s="27">
        <v>8</v>
      </c>
      <c r="FT422" s="27">
        <v>6</v>
      </c>
      <c r="FU422" s="27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1</v>
      </c>
      <c r="G423" s="58">
        <v>36</v>
      </c>
      <c r="H423" s="42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52"/>
      <c r="AU423" s="352"/>
      <c r="AV423" s="352" t="s">
        <v>167</v>
      </c>
      <c r="AW423" s="352"/>
      <c r="AX423" s="352" t="s">
        <v>167</v>
      </c>
      <c r="AY423" s="352"/>
      <c r="AZ423" s="352" t="s">
        <v>167</v>
      </c>
      <c r="BA423" s="352"/>
      <c r="BB423" s="352"/>
      <c r="BC423" s="352" t="s">
        <v>167</v>
      </c>
      <c r="BD423" s="352" t="s">
        <v>167</v>
      </c>
      <c r="BE423" s="352"/>
      <c r="BF423" s="352"/>
      <c r="BG423" s="7"/>
      <c r="BH423" s="352"/>
      <c r="BI423" s="352"/>
      <c r="BJ423" s="352"/>
      <c r="BK423" s="352"/>
      <c r="BL423" s="352"/>
      <c r="BM423" s="7"/>
      <c r="BN423" s="352"/>
      <c r="BO423" s="352"/>
      <c r="BP423" s="352"/>
      <c r="BQ423" s="352"/>
      <c r="BR423" s="7"/>
      <c r="BS423" s="352"/>
      <c r="BT423" s="352"/>
      <c r="BU423" s="352"/>
      <c r="BV423" s="352"/>
      <c r="BW423" s="6">
        <v>6</v>
      </c>
      <c r="BX423" s="8" t="s">
        <v>164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163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>
        <v>3</v>
      </c>
      <c r="FS423" s="27">
        <v>10</v>
      </c>
      <c r="FT423" s="27">
        <v>7</v>
      </c>
      <c r="FU423" s="27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52"/>
      <c r="AT424" s="352"/>
      <c r="AU424" s="352"/>
      <c r="AV424" s="352" t="s">
        <v>167</v>
      </c>
      <c r="AW424" s="352"/>
      <c r="AX424" s="352" t="s">
        <v>167</v>
      </c>
      <c r="AY424" s="352"/>
      <c r="AZ424" s="352"/>
      <c r="BA424" s="352"/>
      <c r="BB424" s="7" t="s">
        <v>167</v>
      </c>
      <c r="BC424" s="352"/>
      <c r="BD424" s="352"/>
      <c r="BE424" s="352"/>
      <c r="BF424" s="352"/>
      <c r="BG424" s="352"/>
      <c r="BH424" s="352"/>
      <c r="BI424" s="352"/>
      <c r="BJ424" s="352"/>
      <c r="BK424" s="352"/>
      <c r="BL424" s="352"/>
      <c r="BM424" s="352"/>
      <c r="BN424" s="352"/>
      <c r="BO424" s="352"/>
      <c r="BP424" s="352"/>
      <c r="BQ424" s="352"/>
      <c r="BR424" s="352"/>
      <c r="BS424" s="352"/>
      <c r="BT424" s="352"/>
      <c r="BU424" s="352"/>
      <c r="BV424" s="352"/>
      <c r="BW424" s="6">
        <v>7</v>
      </c>
      <c r="BX424" s="8" t="s">
        <v>159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160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160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>
        <v>3</v>
      </c>
      <c r="FS424" s="27">
        <v>11</v>
      </c>
      <c r="FT424" s="27">
        <v>8</v>
      </c>
      <c r="FU424" s="27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166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52"/>
      <c r="AT425" s="352"/>
      <c r="AU425" s="352"/>
      <c r="AV425" s="352"/>
      <c r="AW425" s="352"/>
      <c r="AX425" s="352"/>
      <c r="AY425" s="352"/>
      <c r="AZ425" s="352"/>
      <c r="BA425" s="352"/>
      <c r="BB425" s="352"/>
      <c r="BC425" s="352"/>
      <c r="BD425" s="352"/>
      <c r="BE425" s="352"/>
      <c r="BF425" s="352"/>
      <c r="BG425" s="352"/>
      <c r="BH425" s="352"/>
      <c r="BI425" s="352"/>
      <c r="BJ425" s="352"/>
      <c r="BK425" s="352" t="s">
        <v>167</v>
      </c>
      <c r="BL425" s="7"/>
      <c r="BM425" s="352" t="s">
        <v>167</v>
      </c>
      <c r="BN425" s="352" t="s">
        <v>167</v>
      </c>
      <c r="BO425" s="352"/>
      <c r="BP425" s="352"/>
      <c r="BQ425" s="352"/>
      <c r="BR425" s="352"/>
      <c r="BS425" s="352"/>
      <c r="BT425" s="352"/>
      <c r="BU425" s="35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>
        <v>4</v>
      </c>
      <c r="FS425" s="27">
        <v>11</v>
      </c>
      <c r="FT425" s="27">
        <v>10</v>
      </c>
      <c r="FU425" s="27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160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52"/>
      <c r="AT426" s="352"/>
      <c r="AU426" s="352"/>
      <c r="AV426" s="352" t="s">
        <v>167</v>
      </c>
      <c r="AW426" s="352"/>
      <c r="AX426" s="352" t="s">
        <v>167</v>
      </c>
      <c r="AY426" s="352"/>
      <c r="AZ426" s="352"/>
      <c r="BA426" s="352"/>
      <c r="BB426" s="352" t="s">
        <v>640</v>
      </c>
      <c r="BC426" s="352"/>
      <c r="BD426" s="352"/>
      <c r="BE426" s="352"/>
      <c r="BF426" s="352"/>
      <c r="BG426" s="352"/>
      <c r="BH426" s="352"/>
      <c r="BI426" s="352"/>
      <c r="BJ426" s="352"/>
      <c r="BK426" s="352" t="s">
        <v>167</v>
      </c>
      <c r="BL426" s="7"/>
      <c r="BM426" s="352"/>
      <c r="BN426" s="352"/>
      <c r="BO426" s="352"/>
      <c r="BP426" s="352" t="s">
        <v>167</v>
      </c>
      <c r="BQ426" s="352"/>
      <c r="BR426" s="352"/>
      <c r="BS426" s="352"/>
      <c r="BT426" s="352"/>
      <c r="BU426" s="352"/>
      <c r="BV426" s="7"/>
      <c r="BW426" s="6">
        <v>9</v>
      </c>
      <c r="BX426" s="8" t="s">
        <v>161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>
        <v>4</v>
      </c>
      <c r="FS426" s="27">
        <v>12</v>
      </c>
      <c r="FT426" s="27">
        <v>10</v>
      </c>
      <c r="FU426" s="27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165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52"/>
      <c r="AU427" s="352"/>
      <c r="AV427" s="352"/>
      <c r="AW427" s="352"/>
      <c r="AX427" s="352"/>
      <c r="AY427" s="352"/>
      <c r="AZ427" s="352"/>
      <c r="BA427" s="352"/>
      <c r="BB427" s="352"/>
      <c r="BC427" s="352"/>
      <c r="BD427" s="352"/>
      <c r="BE427" s="352" t="s">
        <v>167</v>
      </c>
      <c r="BF427" s="352"/>
      <c r="BG427" s="352"/>
      <c r="BH427" s="352"/>
      <c r="BI427" s="352"/>
      <c r="BJ427" s="352"/>
      <c r="BK427" s="352" t="s">
        <v>167</v>
      </c>
      <c r="BL427" s="352"/>
      <c r="BM427" s="7"/>
      <c r="BN427" s="352"/>
      <c r="BO427" s="352"/>
      <c r="BP427" s="352" t="s">
        <v>167</v>
      </c>
      <c r="BQ427" s="352"/>
      <c r="BR427" s="352"/>
      <c r="BS427" s="352"/>
      <c r="BT427" s="352"/>
      <c r="BU427" s="7"/>
      <c r="BV427" s="352"/>
      <c r="BW427" s="6">
        <v>10</v>
      </c>
      <c r="BX427" s="8" t="s">
        <v>165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163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>
        <v>5</v>
      </c>
      <c r="FS427" s="27">
        <v>13</v>
      </c>
      <c r="FT427" s="27">
        <v>11</v>
      </c>
      <c r="FU427" s="27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52"/>
      <c r="AT428" s="352"/>
      <c r="AU428" s="352"/>
      <c r="AV428" s="352"/>
      <c r="AW428" s="7"/>
      <c r="AX428" s="352"/>
      <c r="AY428" s="352"/>
      <c r="AZ428" s="7"/>
      <c r="BA428" s="352"/>
      <c r="BB428" s="352"/>
      <c r="BC428" s="352"/>
      <c r="BD428" s="352"/>
      <c r="BE428" s="352"/>
      <c r="BF428" s="352"/>
      <c r="BG428" s="352" t="s">
        <v>167</v>
      </c>
      <c r="BH428" s="352"/>
      <c r="BI428" s="352"/>
      <c r="BJ428" s="352" t="s">
        <v>167</v>
      </c>
      <c r="BK428" s="352"/>
      <c r="BL428" s="352"/>
      <c r="BM428" s="352"/>
      <c r="BN428" s="352"/>
      <c r="BO428" s="352"/>
      <c r="BP428" s="352"/>
      <c r="BQ428" s="352"/>
      <c r="BR428" s="352"/>
      <c r="BS428" s="352"/>
      <c r="BT428" s="352"/>
      <c r="BU428" s="352"/>
      <c r="BV428" s="352"/>
      <c r="BW428" s="6">
        <v>11</v>
      </c>
      <c r="BX428" s="8" t="s">
        <v>162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159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>
        <v>5</v>
      </c>
      <c r="FS428" s="27">
        <v>13</v>
      </c>
      <c r="FT428" s="27">
        <v>12</v>
      </c>
      <c r="FU428" s="27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163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52"/>
      <c r="AT429" s="352"/>
      <c r="AU429" s="352"/>
      <c r="AV429" s="352" t="s">
        <v>167</v>
      </c>
      <c r="AW429" s="352"/>
      <c r="AX429" s="352" t="s">
        <v>167</v>
      </c>
      <c r="AY429" s="352"/>
      <c r="AZ429" s="352"/>
      <c r="BA429" s="352" t="s">
        <v>167</v>
      </c>
      <c r="BB429" s="352"/>
      <c r="BC429" s="352" t="s">
        <v>167</v>
      </c>
      <c r="BD429" s="352" t="s">
        <v>167</v>
      </c>
      <c r="BE429" s="352"/>
      <c r="BF429" s="352"/>
      <c r="BG429" s="352"/>
      <c r="BH429" s="352"/>
      <c r="BI429" s="352"/>
      <c r="BJ429" s="352"/>
      <c r="BK429" s="352"/>
      <c r="BL429" s="352"/>
      <c r="BM429" s="352"/>
      <c r="BN429" s="352"/>
      <c r="BO429" s="352"/>
      <c r="BP429" s="7"/>
      <c r="BQ429" s="352"/>
      <c r="BR429" s="352"/>
      <c r="BS429" s="352"/>
      <c r="BT429" s="352"/>
      <c r="BU429" s="352"/>
      <c r="BV429" s="352"/>
      <c r="BW429" s="6">
        <v>12</v>
      </c>
      <c r="BX429" s="8" t="s">
        <v>166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166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>
        <v>6</v>
      </c>
      <c r="FS429" s="27">
        <v>13</v>
      </c>
      <c r="FT429" s="27">
        <v>12</v>
      </c>
      <c r="FU429" s="27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161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52"/>
      <c r="AT430" s="352"/>
      <c r="AU430" s="352"/>
      <c r="AV430" s="352"/>
      <c r="AW430" s="352"/>
      <c r="AX430" s="352"/>
      <c r="AY430" s="352"/>
      <c r="AZ430" s="352"/>
      <c r="BA430" s="352"/>
      <c r="BB430" s="7"/>
      <c r="BC430" s="352"/>
      <c r="BD430" s="352"/>
      <c r="BE430" s="352"/>
      <c r="BF430" s="352"/>
      <c r="BG430" s="352"/>
      <c r="BH430" s="352"/>
      <c r="BI430" s="352"/>
      <c r="BJ430" s="352"/>
      <c r="BK430" s="352" t="s">
        <v>167</v>
      </c>
      <c r="BL430" s="352"/>
      <c r="BM430" s="352"/>
      <c r="BN430" s="352"/>
      <c r="BO430" s="352"/>
      <c r="BP430" s="352" t="s">
        <v>167</v>
      </c>
      <c r="BQ430" s="352" t="s">
        <v>167</v>
      </c>
      <c r="BR430" s="352"/>
      <c r="BS430" s="352"/>
      <c r="BT430" s="352"/>
      <c r="BU430" s="352"/>
      <c r="BV430" s="352"/>
      <c r="BW430" s="6">
        <v>13</v>
      </c>
      <c r="BX430" s="8" t="s">
        <v>159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169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>
        <v>6</v>
      </c>
      <c r="FS430" s="27">
        <v>14</v>
      </c>
      <c r="FT430" s="27">
        <v>13</v>
      </c>
      <c r="FU430" s="27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164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52"/>
      <c r="AU431" s="352"/>
      <c r="AV431" s="352"/>
      <c r="AW431" s="352"/>
      <c r="AX431" s="352"/>
      <c r="AY431" s="352"/>
      <c r="AZ431" s="352"/>
      <c r="BA431" s="352"/>
      <c r="BB431" s="352"/>
      <c r="BC431" s="352"/>
      <c r="BD431" s="352"/>
      <c r="BE431" s="352"/>
      <c r="BF431" s="352"/>
      <c r="BG431" s="352"/>
      <c r="BH431" s="352"/>
      <c r="BI431" s="352"/>
      <c r="BJ431" s="352"/>
      <c r="BK431" s="352" t="s">
        <v>167</v>
      </c>
      <c r="BL431" s="352"/>
      <c r="BM431" s="7" t="s">
        <v>167</v>
      </c>
      <c r="BN431" s="352"/>
      <c r="BO431" s="352"/>
      <c r="BP431" s="352"/>
      <c r="BQ431" s="352"/>
      <c r="BR431" s="352"/>
      <c r="BS431" s="352"/>
      <c r="BT431" s="352"/>
      <c r="BU431" s="352"/>
      <c r="BV431" s="352"/>
      <c r="BW431" s="6">
        <v>14</v>
      </c>
      <c r="BX431" s="8" t="s">
        <v>165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166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>
        <v>7</v>
      </c>
      <c r="FS431" s="27">
        <v>14</v>
      </c>
      <c r="FT431" s="27">
        <v>14</v>
      </c>
      <c r="FU431" s="27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159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52"/>
      <c r="AU432" s="352"/>
      <c r="AV432" s="352"/>
      <c r="AW432" s="352"/>
      <c r="AX432" s="352"/>
      <c r="AY432" s="352"/>
      <c r="AZ432" s="352"/>
      <c r="BA432" s="352"/>
      <c r="BB432" s="352"/>
      <c r="BC432" s="352"/>
      <c r="BD432" s="352"/>
      <c r="BE432" s="352"/>
      <c r="BF432" s="352"/>
      <c r="BG432" s="352"/>
      <c r="BH432" s="352"/>
      <c r="BI432" s="352"/>
      <c r="BJ432" s="352"/>
      <c r="BK432" s="352" t="s">
        <v>167</v>
      </c>
      <c r="BL432" s="352"/>
      <c r="BM432" s="7" t="s">
        <v>167</v>
      </c>
      <c r="BN432" s="352"/>
      <c r="BO432" s="352"/>
      <c r="BP432" s="352"/>
      <c r="BQ432" s="352"/>
      <c r="BR432" s="352"/>
      <c r="BS432" s="352"/>
      <c r="BT432" s="352"/>
      <c r="BU432" s="352"/>
      <c r="BV432" s="352"/>
      <c r="BW432" s="6">
        <v>15</v>
      </c>
      <c r="BX432" s="8" t="s">
        <v>161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161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>
        <v>7</v>
      </c>
      <c r="FS432" s="27">
        <v>15</v>
      </c>
      <c r="FT432" s="27">
        <v>14</v>
      </c>
      <c r="FU432" s="27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166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52"/>
      <c r="AT433" s="352"/>
      <c r="AU433" s="352"/>
      <c r="AV433" s="352"/>
      <c r="AW433" s="352"/>
      <c r="AX433" s="352"/>
      <c r="AY433" s="352"/>
      <c r="AZ433" s="352"/>
      <c r="BA433" s="352"/>
      <c r="BB433" s="352"/>
      <c r="BC433" s="352"/>
      <c r="BD433" s="352"/>
      <c r="BE433" s="352"/>
      <c r="BF433" s="352"/>
      <c r="BG433" s="352"/>
      <c r="BH433" s="352"/>
      <c r="BI433" s="352"/>
      <c r="BJ433" s="352"/>
      <c r="BK433" s="352" t="s">
        <v>167</v>
      </c>
      <c r="BL433" s="352"/>
      <c r="BM433" s="352" t="s">
        <v>167</v>
      </c>
      <c r="BN433" s="352" t="s">
        <v>167</v>
      </c>
      <c r="BO433" s="352"/>
      <c r="BP433" s="352"/>
      <c r="BQ433" s="352"/>
      <c r="BR433" s="352"/>
      <c r="BS433" s="352"/>
      <c r="BT433" s="352"/>
      <c r="BU433" s="352"/>
      <c r="BV433" s="352"/>
      <c r="BW433" s="6">
        <v>16</v>
      </c>
      <c r="BX433" s="8" t="s">
        <v>163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166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>
        <v>7</v>
      </c>
      <c r="FS433" s="27">
        <v>15</v>
      </c>
      <c r="FT433" s="28">
        <v>15</v>
      </c>
      <c r="FU433" s="28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162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52"/>
      <c r="AT434" s="7"/>
      <c r="AU434" s="352"/>
      <c r="AV434" s="352"/>
      <c r="AW434" s="352"/>
      <c r="AX434" s="352"/>
      <c r="AY434" s="352"/>
      <c r="AZ434" s="352"/>
      <c r="BA434" s="352"/>
      <c r="BB434" s="352"/>
      <c r="BC434" s="352"/>
      <c r="BD434" s="352"/>
      <c r="BE434" s="352"/>
      <c r="BF434" s="352"/>
      <c r="BG434" s="352"/>
      <c r="BH434" s="352"/>
      <c r="BI434" s="352"/>
      <c r="BJ434" s="352"/>
      <c r="BK434" s="352" t="s">
        <v>167</v>
      </c>
      <c r="BL434" s="352"/>
      <c r="BM434" s="352"/>
      <c r="BN434" s="352"/>
      <c r="BO434" s="352"/>
      <c r="BP434" s="352" t="s">
        <v>167</v>
      </c>
      <c r="BQ434" s="352" t="s">
        <v>161</v>
      </c>
      <c r="BR434" s="352"/>
      <c r="BS434" s="352"/>
      <c r="BT434" s="352"/>
      <c r="BU434" s="352"/>
      <c r="BV434" s="352"/>
      <c r="BW434" s="6">
        <v>17</v>
      </c>
      <c r="BX434" s="8" t="s">
        <v>161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162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161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>
        <v>8</v>
      </c>
      <c r="FS434" s="27">
        <v>15</v>
      </c>
      <c r="FT434" s="27">
        <v>16</v>
      </c>
      <c r="FU434" s="27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165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52"/>
      <c r="AU435" s="352"/>
      <c r="AV435" s="352"/>
      <c r="AW435" s="352"/>
      <c r="AX435" s="352"/>
      <c r="AY435" s="352"/>
      <c r="AZ435" s="352"/>
      <c r="BA435" s="352"/>
      <c r="BB435" s="352"/>
      <c r="BC435" s="352"/>
      <c r="BD435" s="352"/>
      <c r="BE435" s="352"/>
      <c r="BF435" s="352"/>
      <c r="BG435" s="352"/>
      <c r="BH435" s="352"/>
      <c r="BI435" s="352"/>
      <c r="BJ435" s="352"/>
      <c r="BK435" s="352" t="s">
        <v>167</v>
      </c>
      <c r="BL435" s="352"/>
      <c r="BM435" s="7"/>
      <c r="BN435" s="352"/>
      <c r="BO435" s="352"/>
      <c r="BP435" s="352" t="s">
        <v>167</v>
      </c>
      <c r="BQ435" s="352"/>
      <c r="BR435" s="352"/>
      <c r="BS435" s="352"/>
      <c r="BT435" s="352"/>
      <c r="BU435" s="352"/>
      <c r="BV435" s="352"/>
      <c r="BW435" s="6">
        <v>18</v>
      </c>
      <c r="BX435" s="8" t="s">
        <v>166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>
        <v>8</v>
      </c>
      <c r="FS435" s="27">
        <v>15</v>
      </c>
      <c r="FT435" s="27">
        <v>16</v>
      </c>
      <c r="FU435" s="27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162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52"/>
      <c r="AT436" s="352"/>
      <c r="AU436" s="352"/>
      <c r="AV436" s="352"/>
      <c r="AW436" s="352"/>
      <c r="AX436" s="352"/>
      <c r="AY436" s="352"/>
      <c r="AZ436" s="352"/>
      <c r="BA436" s="352"/>
      <c r="BB436" s="352"/>
      <c r="BC436" s="352"/>
      <c r="BD436" s="352"/>
      <c r="BE436" s="352"/>
      <c r="BF436" s="352"/>
      <c r="BG436" s="352"/>
      <c r="BH436" s="352"/>
      <c r="BI436" s="352"/>
      <c r="BJ436" s="352"/>
      <c r="BK436" s="352" t="s">
        <v>167</v>
      </c>
      <c r="BL436" s="352"/>
      <c r="BM436" s="352" t="s">
        <v>167</v>
      </c>
      <c r="BN436" s="352" t="s">
        <v>167</v>
      </c>
      <c r="BO436" s="7"/>
      <c r="BP436" s="352"/>
      <c r="BQ436" s="352"/>
      <c r="BR436" s="352"/>
      <c r="BS436" s="352"/>
      <c r="BT436" s="352"/>
      <c r="BU436" s="352"/>
      <c r="BV436" s="352"/>
      <c r="BW436" s="6">
        <v>19</v>
      </c>
      <c r="BX436" s="8" t="s">
        <v>159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>
        <v>8</v>
      </c>
      <c r="FS436" s="27">
        <v>16</v>
      </c>
      <c r="FT436" s="27">
        <v>17</v>
      </c>
      <c r="FU436" s="27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166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52"/>
      <c r="AT437" s="352"/>
      <c r="AU437" s="352" t="s">
        <v>164</v>
      </c>
      <c r="AV437" s="352"/>
      <c r="AW437" s="352"/>
      <c r="AX437" s="352"/>
      <c r="AY437" s="7"/>
      <c r="AZ437" s="352"/>
      <c r="BA437" s="352"/>
      <c r="BB437" s="352"/>
      <c r="BC437" s="352"/>
      <c r="BD437" s="352"/>
      <c r="BE437" s="352"/>
      <c r="BF437" s="352"/>
      <c r="BG437" s="352"/>
      <c r="BH437" s="352"/>
      <c r="BI437" s="7"/>
      <c r="BJ437" s="352"/>
      <c r="BK437" s="352" t="s">
        <v>167</v>
      </c>
      <c r="BL437" s="352" t="s">
        <v>167</v>
      </c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6">
        <v>20</v>
      </c>
      <c r="BX437" s="8" t="s">
        <v>164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166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>
        <v>9</v>
      </c>
      <c r="FS437" s="27">
        <v>16</v>
      </c>
      <c r="FT437" s="27">
        <v>18</v>
      </c>
      <c r="FU437" s="27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161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52"/>
      <c r="AT438" s="352"/>
      <c r="AU438" s="352"/>
      <c r="AV438" s="352" t="s">
        <v>633</v>
      </c>
      <c r="AW438" s="352"/>
      <c r="AX438" s="352"/>
      <c r="AY438" s="352"/>
      <c r="AZ438" s="352"/>
      <c r="BA438" s="352"/>
      <c r="BB438" s="352"/>
      <c r="BC438" s="352"/>
      <c r="BD438" s="352"/>
      <c r="BE438" s="352"/>
      <c r="BF438" s="352"/>
      <c r="BG438" s="352" t="s">
        <v>167</v>
      </c>
      <c r="BH438" s="352"/>
      <c r="BI438" s="352"/>
      <c r="BJ438" s="352"/>
      <c r="BK438" s="352"/>
      <c r="BL438" s="352"/>
      <c r="BM438" s="352"/>
      <c r="BN438" s="352"/>
      <c r="BO438" s="352"/>
      <c r="BP438" s="7"/>
      <c r="BQ438" s="352"/>
      <c r="BR438" s="352"/>
      <c r="BS438" s="352"/>
      <c r="BT438" s="352"/>
      <c r="BU438" s="352"/>
      <c r="BV438" s="352"/>
      <c r="BW438" s="6">
        <v>21</v>
      </c>
      <c r="BX438" s="8" t="s">
        <v>162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161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159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>
        <v>9</v>
      </c>
      <c r="FS438" s="27">
        <v>16</v>
      </c>
      <c r="FT438" s="27">
        <v>19</v>
      </c>
      <c r="FU438" s="27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166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52"/>
      <c r="AT439" s="352"/>
      <c r="AU439" s="352"/>
      <c r="AV439" s="352"/>
      <c r="AW439" s="352"/>
      <c r="AX439" s="352"/>
      <c r="AY439" s="352"/>
      <c r="AZ439" s="352"/>
      <c r="BA439" s="352"/>
      <c r="BB439" s="352"/>
      <c r="BC439" s="352"/>
      <c r="BD439" s="352"/>
      <c r="BE439" s="352"/>
      <c r="BF439" s="352"/>
      <c r="BG439" s="352"/>
      <c r="BH439" s="352"/>
      <c r="BI439" s="352"/>
      <c r="BJ439" s="352"/>
      <c r="BK439" s="352" t="s">
        <v>167</v>
      </c>
      <c r="BL439" s="352"/>
      <c r="BM439" s="352" t="s">
        <v>167</v>
      </c>
      <c r="BN439" s="352" t="s">
        <v>167</v>
      </c>
      <c r="BO439" s="352"/>
      <c r="BP439" s="7"/>
      <c r="BQ439" s="352"/>
      <c r="BR439" s="352"/>
      <c r="BS439" s="352"/>
      <c r="BT439" s="352"/>
      <c r="BU439" s="352"/>
      <c r="BV439" s="352"/>
      <c r="BW439" s="6">
        <v>22</v>
      </c>
      <c r="BX439" s="8" t="s">
        <v>165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166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>
        <v>10</v>
      </c>
      <c r="FS439" s="27">
        <v>16</v>
      </c>
      <c r="FT439" s="27">
        <v>19</v>
      </c>
      <c r="FU439" s="27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52"/>
      <c r="AU440" s="352"/>
      <c r="AV440" s="352" t="s">
        <v>167</v>
      </c>
      <c r="AW440" s="352"/>
      <c r="AX440" s="352" t="s">
        <v>167</v>
      </c>
      <c r="AY440" s="352"/>
      <c r="AZ440" s="352"/>
      <c r="BA440" s="352"/>
      <c r="BB440" s="352" t="s">
        <v>167</v>
      </c>
      <c r="BC440" s="352"/>
      <c r="BD440" s="352"/>
      <c r="BE440" s="352"/>
      <c r="BF440" s="352"/>
      <c r="BG440" s="352"/>
      <c r="BH440" s="352"/>
      <c r="BI440" s="352"/>
      <c r="BJ440" s="352"/>
      <c r="BK440" s="352"/>
      <c r="BL440" s="7"/>
      <c r="BM440" s="7"/>
      <c r="BN440" s="352"/>
      <c r="BO440" s="352"/>
      <c r="BP440" s="352"/>
      <c r="BQ440" s="352"/>
      <c r="BR440" s="352"/>
      <c r="BS440" s="352"/>
      <c r="BT440" s="352"/>
      <c r="BU440" s="35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159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>
        <v>10</v>
      </c>
      <c r="FS440" s="27">
        <v>17</v>
      </c>
      <c r="FT440" s="27">
        <v>20</v>
      </c>
      <c r="FU440" s="27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166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52"/>
      <c r="AT441" s="352"/>
      <c r="AU441" s="352"/>
      <c r="AV441" s="352" t="s">
        <v>167</v>
      </c>
      <c r="AW441" s="352"/>
      <c r="AX441" s="352" t="s">
        <v>167</v>
      </c>
      <c r="AY441" s="352"/>
      <c r="AZ441" s="352"/>
      <c r="BA441" s="352"/>
      <c r="BB441" s="352" t="s">
        <v>167</v>
      </c>
      <c r="BC441" s="7"/>
      <c r="BD441" s="352"/>
      <c r="BE441" s="352"/>
      <c r="BF441" s="352"/>
      <c r="BG441" s="352"/>
      <c r="BH441" s="352"/>
      <c r="BI441" s="352"/>
      <c r="BJ441" s="352"/>
      <c r="BK441" s="352"/>
      <c r="BL441" s="352"/>
      <c r="BM441" s="352"/>
      <c r="BN441" s="352"/>
      <c r="BO441" s="352"/>
      <c r="BP441" s="352"/>
      <c r="BQ441" s="352"/>
      <c r="BR441" s="352"/>
      <c r="BS441" s="352"/>
      <c r="BT441" s="352"/>
      <c r="BU441" s="352"/>
      <c r="BV441" s="35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170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163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>
        <v>10</v>
      </c>
      <c r="FS441" s="27">
        <v>17</v>
      </c>
      <c r="FT441" s="27">
        <v>21</v>
      </c>
      <c r="FU441" s="27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162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52"/>
      <c r="AU442" s="352"/>
      <c r="AV442" s="352"/>
      <c r="AW442" s="352"/>
      <c r="AX442" s="352"/>
      <c r="AY442" s="352"/>
      <c r="AZ442" s="352"/>
      <c r="BA442" s="352"/>
      <c r="BB442" s="352"/>
      <c r="BC442" s="352"/>
      <c r="BD442" s="7"/>
      <c r="BE442" s="352"/>
      <c r="BF442" s="352" t="s">
        <v>167</v>
      </c>
      <c r="BG442" s="7"/>
      <c r="BH442" s="352"/>
      <c r="BI442" s="352"/>
      <c r="BJ442" s="352"/>
      <c r="BK442" s="352"/>
      <c r="BL442" s="352"/>
      <c r="BM442" s="7"/>
      <c r="BN442" s="7"/>
      <c r="BO442" s="352"/>
      <c r="BP442" s="352"/>
      <c r="BQ442" s="352"/>
      <c r="BR442" s="7"/>
      <c r="BS442" s="352"/>
      <c r="BT442" s="352"/>
      <c r="BU442" s="352"/>
      <c r="BV442" s="35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159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160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>
        <v>11</v>
      </c>
      <c r="FS442" s="27">
        <v>17</v>
      </c>
      <c r="FT442" s="29">
        <v>21</v>
      </c>
      <c r="FU442" s="29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166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52"/>
      <c r="AT443" s="352"/>
      <c r="AU443" s="7"/>
      <c r="AV443" s="352"/>
      <c r="AW443" s="352"/>
      <c r="AX443" s="352"/>
      <c r="AY443" s="352"/>
      <c r="AZ443" s="352"/>
      <c r="BA443" s="352"/>
      <c r="BB443" s="352"/>
      <c r="BC443" s="352"/>
      <c r="BD443" s="352"/>
      <c r="BE443" s="352"/>
      <c r="BF443" s="352"/>
      <c r="BG443" s="352"/>
      <c r="BH443" s="352"/>
      <c r="BI443" s="352"/>
      <c r="BJ443" s="352"/>
      <c r="BK443" s="352" t="s">
        <v>167</v>
      </c>
      <c r="BL443" s="352"/>
      <c r="BM443" s="352"/>
      <c r="BN443" s="352"/>
      <c r="BO443" s="352"/>
      <c r="BP443" s="352"/>
      <c r="BQ443" s="352"/>
      <c r="BR443" s="352"/>
      <c r="BS443" s="352"/>
      <c r="BT443" s="352"/>
      <c r="BU443" s="352" t="s">
        <v>167</v>
      </c>
      <c r="BV443" s="35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170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163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>
        <v>11</v>
      </c>
      <c r="FS443" s="27">
        <v>18</v>
      </c>
      <c r="FT443" s="27">
        <v>22</v>
      </c>
      <c r="FU443" s="27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162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52"/>
      <c r="AT444" s="352"/>
      <c r="AU444" s="7"/>
      <c r="AV444" s="352" t="s">
        <v>167</v>
      </c>
      <c r="AW444" s="352" t="s">
        <v>161</v>
      </c>
      <c r="AX444" s="352"/>
      <c r="AY444" s="352"/>
      <c r="AZ444" s="352"/>
      <c r="BA444" s="352"/>
      <c r="BB444" s="352"/>
      <c r="BC444" s="352"/>
      <c r="BD444" s="352"/>
      <c r="BE444" s="352"/>
      <c r="BF444" s="352"/>
      <c r="BG444" s="352"/>
      <c r="BH444" s="352"/>
      <c r="BI444" s="352"/>
      <c r="BJ444" s="352"/>
      <c r="BK444" s="352" t="s">
        <v>167</v>
      </c>
      <c r="BL444" s="352"/>
      <c r="BM444" s="352"/>
      <c r="BN444" s="352"/>
      <c r="BO444" s="352"/>
      <c r="BP444" s="352" t="s">
        <v>167</v>
      </c>
      <c r="BQ444" s="352"/>
      <c r="BR444" s="352"/>
      <c r="BS444" s="352"/>
      <c r="BT444" s="352"/>
      <c r="BU444" s="352"/>
      <c r="BV444" s="352"/>
      <c r="BW444" s="6">
        <v>27</v>
      </c>
      <c r="BX444" s="8" t="s">
        <v>159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162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>
        <v>12</v>
      </c>
      <c r="FS444" s="27">
        <v>18</v>
      </c>
      <c r="FT444" s="27">
        <v>23</v>
      </c>
      <c r="FU444" s="27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166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52"/>
      <c r="AT445" s="352"/>
      <c r="AU445" s="352"/>
      <c r="AV445" s="352"/>
      <c r="AW445" s="352"/>
      <c r="AX445" s="352"/>
      <c r="AY445" s="352"/>
      <c r="AZ445" s="352"/>
      <c r="BA445" s="352"/>
      <c r="BB445" s="352"/>
      <c r="BC445" s="352"/>
      <c r="BD445" s="352"/>
      <c r="BE445" s="352"/>
      <c r="BF445" s="352"/>
      <c r="BG445" s="352"/>
      <c r="BH445" s="352"/>
      <c r="BI445" s="352"/>
      <c r="BJ445" s="352"/>
      <c r="BK445" s="352" t="s">
        <v>167</v>
      </c>
      <c r="BL445" s="352"/>
      <c r="BM445" s="352" t="s">
        <v>167</v>
      </c>
      <c r="BN445" s="352"/>
      <c r="BO445" s="7"/>
      <c r="BP445" s="352"/>
      <c r="BQ445" s="352"/>
      <c r="BR445" s="352"/>
      <c r="BS445" s="352"/>
      <c r="BT445" s="352"/>
      <c r="BU445" s="352"/>
      <c r="BV445" s="35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166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165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>
        <v>12</v>
      </c>
      <c r="FS445" s="27">
        <v>18</v>
      </c>
      <c r="FT445" s="27">
        <v>23</v>
      </c>
      <c r="FU445" s="27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162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52"/>
      <c r="AT446" s="352"/>
      <c r="AU446" s="352"/>
      <c r="AV446" s="352"/>
      <c r="AW446" s="352"/>
      <c r="AX446" s="352"/>
      <c r="AY446" s="352"/>
      <c r="AZ446" s="352"/>
      <c r="BA446" s="352"/>
      <c r="BB446" s="352"/>
      <c r="BC446" s="352"/>
      <c r="BD446" s="352"/>
      <c r="BE446" s="352"/>
      <c r="BF446" s="352"/>
      <c r="BG446" s="352"/>
      <c r="BH446" s="352"/>
      <c r="BI446" s="352"/>
      <c r="BJ446" s="352"/>
      <c r="BK446" s="352" t="s">
        <v>167</v>
      </c>
      <c r="BL446" s="352"/>
      <c r="BM446" s="352"/>
      <c r="BN446" s="352"/>
      <c r="BO446" s="352"/>
      <c r="BP446" s="7"/>
      <c r="BQ446" s="352"/>
      <c r="BR446" s="352"/>
      <c r="BS446" s="352"/>
      <c r="BT446" s="352" t="s">
        <v>167</v>
      </c>
      <c r="BU446" s="352"/>
      <c r="BV446" s="352"/>
      <c r="BW446" s="6">
        <v>29</v>
      </c>
      <c r="BX446" s="8" t="s">
        <v>161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161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159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>
        <v>13</v>
      </c>
      <c r="FS446" s="27">
        <v>19</v>
      </c>
      <c r="FT446" s="27">
        <v>24</v>
      </c>
      <c r="FU446" s="27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165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52"/>
      <c r="AT447" s="352"/>
      <c r="AU447" s="352"/>
      <c r="AV447" s="7"/>
      <c r="AW447" s="352"/>
      <c r="AX447" s="352"/>
      <c r="AY447" s="352"/>
      <c r="AZ447" s="352"/>
      <c r="BA447" s="352"/>
      <c r="BB447" s="352"/>
      <c r="BC447" s="7"/>
      <c r="BD447" s="352"/>
      <c r="BE447" s="352"/>
      <c r="BF447" s="352"/>
      <c r="BG447" s="352"/>
      <c r="BH447" s="352"/>
      <c r="BI447" s="352"/>
      <c r="BJ447" s="352"/>
      <c r="BK447" s="352" t="s">
        <v>167</v>
      </c>
      <c r="BL447" s="352"/>
      <c r="BM447" s="352" t="s">
        <v>167</v>
      </c>
      <c r="BN447" s="352"/>
      <c r="BO447" s="352" t="s">
        <v>167</v>
      </c>
      <c r="BP447" s="352"/>
      <c r="BQ447" s="352"/>
      <c r="BR447" s="352"/>
      <c r="BS447" s="352"/>
      <c r="BT447" s="352"/>
      <c r="BU447" s="7"/>
      <c r="BV447" s="352"/>
      <c r="BW447" s="6">
        <v>30</v>
      </c>
      <c r="BX447" s="8" t="s">
        <v>163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164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165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>
        <v>13</v>
      </c>
      <c r="FS447" s="27">
        <v>19</v>
      </c>
      <c r="FT447" s="27">
        <v>25</v>
      </c>
      <c r="FU447" s="27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52" t="s">
        <v>167</v>
      </c>
      <c r="AT448" s="352"/>
      <c r="AU448" s="352"/>
      <c r="AV448" s="352" t="s">
        <v>167</v>
      </c>
      <c r="AW448" s="352"/>
      <c r="AX448" s="352"/>
      <c r="AY448" s="352"/>
      <c r="AZ448" s="352"/>
      <c r="BA448" s="352"/>
      <c r="BB448" s="352"/>
      <c r="BC448" s="352"/>
      <c r="BD448" s="352"/>
      <c r="BE448" s="352"/>
      <c r="BF448" s="352"/>
      <c r="BG448" s="352"/>
      <c r="BH448" s="352"/>
      <c r="BI448" s="352"/>
      <c r="BJ448" s="352"/>
      <c r="BK448" s="352"/>
      <c r="BL448" s="352"/>
      <c r="BM448" s="352"/>
      <c r="BN448" s="352"/>
      <c r="BO448" s="352"/>
      <c r="BP448" s="352"/>
      <c r="BQ448" s="352"/>
      <c r="BR448" s="352"/>
      <c r="BS448" s="352"/>
      <c r="BT448" s="352"/>
      <c r="BU448" s="7"/>
      <c r="BV448" s="352"/>
      <c r="BW448" s="6">
        <v>31</v>
      </c>
      <c r="BX448" s="8" t="s">
        <v>162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162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159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>
        <v>14</v>
      </c>
      <c r="FS448" s="27">
        <v>20</v>
      </c>
      <c r="FT448" s="27">
        <v>26</v>
      </c>
      <c r="FU448" s="27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163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52"/>
      <c r="AT449" s="352"/>
      <c r="AU449" s="352"/>
      <c r="AV449" s="352" t="s">
        <v>167</v>
      </c>
      <c r="AW449" s="352"/>
      <c r="AX449" s="352" t="s">
        <v>167</v>
      </c>
      <c r="AY449" s="352"/>
      <c r="AZ449" s="352"/>
      <c r="BA449" s="352"/>
      <c r="BB449" s="352" t="s">
        <v>167</v>
      </c>
      <c r="BC449" s="352"/>
      <c r="BD449" s="352"/>
      <c r="BE449" s="352"/>
      <c r="BF449" s="352"/>
      <c r="BG449" s="352"/>
      <c r="BH449" s="352"/>
      <c r="BI449" s="352"/>
      <c r="BJ449" s="352"/>
      <c r="BK449" s="352"/>
      <c r="BL449" s="352"/>
      <c r="BM449" s="352"/>
      <c r="BN449" s="352"/>
      <c r="BO449" s="352"/>
      <c r="BP449" s="7"/>
      <c r="BQ449" s="352"/>
      <c r="BR449" s="352"/>
      <c r="BS449" s="352"/>
      <c r="BT449" s="352"/>
      <c r="BU449" s="352"/>
      <c r="BV449" s="352"/>
      <c r="BW449" s="6">
        <v>32</v>
      </c>
      <c r="BX449" s="8" t="s">
        <v>163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166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166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>
        <v>14</v>
      </c>
      <c r="FS449" s="28">
        <v>21</v>
      </c>
      <c r="FT449" s="27">
        <v>27</v>
      </c>
      <c r="FU449" s="27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160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52"/>
      <c r="AU450" s="352"/>
      <c r="AV450" s="352"/>
      <c r="AW450" s="352"/>
      <c r="AX450" s="352"/>
      <c r="AY450" s="352"/>
      <c r="AZ450" s="352"/>
      <c r="BA450" s="352"/>
      <c r="BB450" s="352"/>
      <c r="BC450" s="352"/>
      <c r="BD450" s="352"/>
      <c r="BE450" s="352"/>
      <c r="BF450" s="352"/>
      <c r="BG450" s="352"/>
      <c r="BH450" s="352"/>
      <c r="BI450" s="352"/>
      <c r="BJ450" s="352"/>
      <c r="BK450" s="352" t="s">
        <v>167</v>
      </c>
      <c r="BL450" s="352"/>
      <c r="BM450" s="7" t="s">
        <v>167</v>
      </c>
      <c r="BN450" s="352" t="s">
        <v>167</v>
      </c>
      <c r="BO450" s="352"/>
      <c r="BP450" s="352"/>
      <c r="BQ450" s="352"/>
      <c r="BR450" s="352"/>
      <c r="BS450" s="352"/>
      <c r="BT450" s="352"/>
      <c r="BU450" s="352"/>
      <c r="BV450" s="35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162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>
        <v>14</v>
      </c>
      <c r="FS450" s="27">
        <v>21</v>
      </c>
      <c r="FT450" s="27">
        <v>28</v>
      </c>
      <c r="FU450" s="27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164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52" t="s">
        <v>167</v>
      </c>
      <c r="AT451" s="352"/>
      <c r="AU451" s="352"/>
      <c r="AV451" s="352" t="s">
        <v>167</v>
      </c>
      <c r="AW451" s="352"/>
      <c r="AX451" s="352"/>
      <c r="AY451" s="352"/>
      <c r="AZ451" s="352"/>
      <c r="BA451" s="352"/>
      <c r="BB451" s="352"/>
      <c r="BC451" s="352"/>
      <c r="BD451" s="352"/>
      <c r="BE451" s="352"/>
      <c r="BF451" s="352"/>
      <c r="BG451" s="352"/>
      <c r="BH451" s="352"/>
      <c r="BI451" s="352"/>
      <c r="BJ451" s="352"/>
      <c r="BK451" s="352"/>
      <c r="BL451" s="352"/>
      <c r="BM451" s="352"/>
      <c r="BN451" s="352"/>
      <c r="BO451" s="352"/>
      <c r="BP451" s="352"/>
      <c r="BQ451" s="352"/>
      <c r="BR451" s="352"/>
      <c r="BS451" s="352"/>
      <c r="BT451" s="352"/>
      <c r="BU451" s="7"/>
      <c r="BV451" s="352"/>
      <c r="BW451" s="6">
        <v>34</v>
      </c>
      <c r="BX451" s="8" t="s">
        <v>164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170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163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>
        <v>15</v>
      </c>
      <c r="FS451" s="27">
        <v>22</v>
      </c>
      <c r="FT451" s="27">
        <v>29</v>
      </c>
      <c r="FU451" s="27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674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52"/>
      <c r="AT452" s="352"/>
      <c r="AU452" s="352"/>
      <c r="AV452" s="352"/>
      <c r="AW452" s="352"/>
      <c r="AX452" s="352"/>
      <c r="AY452" s="352"/>
      <c r="AZ452" s="352"/>
      <c r="BA452" s="352"/>
      <c r="BB452" s="352"/>
      <c r="BC452" s="352"/>
      <c r="BD452" s="352"/>
      <c r="BE452" s="352"/>
      <c r="BF452" s="352"/>
      <c r="BG452" s="352"/>
      <c r="BH452" s="352"/>
      <c r="BI452" s="352"/>
      <c r="BJ452" s="352"/>
      <c r="BK452" s="352" t="s">
        <v>167</v>
      </c>
      <c r="BL452" s="352"/>
      <c r="BM452" s="352" t="s">
        <v>167</v>
      </c>
      <c r="BN452" s="352"/>
      <c r="BO452" s="352"/>
      <c r="BP452" s="7"/>
      <c r="BQ452" s="352"/>
      <c r="BR452" s="352"/>
      <c r="BS452" s="352"/>
      <c r="BT452" s="352"/>
      <c r="BU452" s="352"/>
      <c r="BV452" s="352"/>
      <c r="BW452" s="6">
        <v>35</v>
      </c>
      <c r="BX452" s="8" t="s">
        <v>161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159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162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>
        <v>15</v>
      </c>
      <c r="FS452" s="28">
        <v>22</v>
      </c>
      <c r="FT452" s="27">
        <v>30</v>
      </c>
      <c r="FU452" s="27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52" t="s">
        <v>167</v>
      </c>
      <c r="AT453" s="352"/>
      <c r="AU453" s="352"/>
      <c r="AV453" s="352"/>
      <c r="AW453" s="352"/>
      <c r="AX453" s="352"/>
      <c r="AY453" s="352"/>
      <c r="AZ453" s="352"/>
      <c r="BA453" s="352"/>
      <c r="BB453" s="352"/>
      <c r="BC453" s="352"/>
      <c r="BD453" s="352"/>
      <c r="BE453" s="352"/>
      <c r="BF453" s="352"/>
      <c r="BG453" s="352" t="s">
        <v>167</v>
      </c>
      <c r="BH453" s="352"/>
      <c r="BI453" s="352" t="s">
        <v>165</v>
      </c>
      <c r="BJ453" s="352"/>
      <c r="BK453" s="352" t="s">
        <v>167</v>
      </c>
      <c r="BL453" s="7"/>
      <c r="BM453" s="352"/>
      <c r="BN453" s="352"/>
      <c r="BO453" s="352"/>
      <c r="BP453" s="352" t="s">
        <v>166</v>
      </c>
      <c r="BQ453" s="352"/>
      <c r="BR453" s="352"/>
      <c r="BS453" s="352"/>
      <c r="BT453" s="352"/>
      <c r="BU453" s="352"/>
      <c r="BV453" s="7"/>
      <c r="BW453" s="6">
        <v>36</v>
      </c>
      <c r="BX453" s="8" t="s">
        <v>165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163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>
        <v>15</v>
      </c>
      <c r="FS453" s="27">
        <v>23</v>
      </c>
      <c r="FT453" s="27">
        <v>31</v>
      </c>
      <c r="FU453" s="27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52"/>
      <c r="AT454" s="352"/>
      <c r="AU454" s="352"/>
      <c r="AV454" s="352"/>
      <c r="AW454" s="352"/>
      <c r="AX454" s="352"/>
      <c r="AY454" s="352"/>
      <c r="AZ454" s="352"/>
      <c r="BA454" s="352"/>
      <c r="BB454" s="352"/>
      <c r="BC454" s="352"/>
      <c r="BD454" s="352"/>
      <c r="BE454" s="352"/>
      <c r="BF454" s="352" t="s">
        <v>167</v>
      </c>
      <c r="BG454" s="352" t="s">
        <v>167</v>
      </c>
      <c r="BH454" s="352"/>
      <c r="BI454" s="7"/>
      <c r="BJ454" s="352" t="s">
        <v>167</v>
      </c>
      <c r="BK454" s="352"/>
      <c r="BL454" s="352"/>
      <c r="BM454" s="352"/>
      <c r="BN454" s="352"/>
      <c r="BO454" s="352"/>
      <c r="BP454" s="352"/>
      <c r="BQ454" s="352"/>
      <c r="BR454" s="352"/>
      <c r="BS454" s="352"/>
      <c r="BT454" s="352"/>
      <c r="BU454" s="352"/>
      <c r="BV454" s="352"/>
      <c r="BW454" s="6">
        <v>37</v>
      </c>
      <c r="BX454" s="8" t="s">
        <v>159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162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160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>
        <v>15</v>
      </c>
      <c r="FS454" s="27">
        <v>23</v>
      </c>
      <c r="FT454" s="27">
        <v>32</v>
      </c>
      <c r="FU454" s="27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166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52"/>
      <c r="AT455" s="352"/>
      <c r="AU455" s="352"/>
      <c r="AV455" s="352" t="s">
        <v>167</v>
      </c>
      <c r="AW455" s="352"/>
      <c r="AX455" s="352" t="s">
        <v>167</v>
      </c>
      <c r="AY455" s="352"/>
      <c r="AZ455" s="352"/>
      <c r="BA455" s="352" t="s">
        <v>167</v>
      </c>
      <c r="BB455" s="352" t="s">
        <v>167</v>
      </c>
      <c r="BC455" s="352" t="s">
        <v>167</v>
      </c>
      <c r="BD455" s="352"/>
      <c r="BE455" s="352"/>
      <c r="BF455" s="352"/>
      <c r="BG455" s="352"/>
      <c r="BH455" s="352"/>
      <c r="BI455" s="352"/>
      <c r="BJ455" s="352"/>
      <c r="BK455" s="352"/>
      <c r="BL455" s="352"/>
      <c r="BM455" s="352"/>
      <c r="BN455" s="352"/>
      <c r="BO455" s="352"/>
      <c r="BP455" s="7"/>
      <c r="BQ455" s="7"/>
      <c r="BR455" s="352"/>
      <c r="BS455" s="352"/>
      <c r="BT455" s="352"/>
      <c r="BU455" s="352"/>
      <c r="BV455" s="352"/>
      <c r="BW455" s="6">
        <v>38</v>
      </c>
      <c r="BX455" s="8" t="s">
        <v>164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166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>
        <v>16</v>
      </c>
      <c r="FS455" s="27">
        <v>24</v>
      </c>
      <c r="FT455" s="27">
        <v>32</v>
      </c>
      <c r="FU455" s="27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162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52"/>
      <c r="AU456" s="352"/>
      <c r="AV456" s="352"/>
      <c r="AW456" s="352"/>
      <c r="AX456" s="352"/>
      <c r="AY456" s="352"/>
      <c r="AZ456" s="352"/>
      <c r="BA456" s="352"/>
      <c r="BB456" s="352"/>
      <c r="BC456" s="352"/>
      <c r="BD456" s="352"/>
      <c r="BE456" s="352"/>
      <c r="BF456" s="352"/>
      <c r="BG456" s="352"/>
      <c r="BH456" s="352"/>
      <c r="BI456" s="352"/>
      <c r="BJ456" s="352"/>
      <c r="BK456" s="352" t="s">
        <v>167</v>
      </c>
      <c r="BL456" s="352"/>
      <c r="BM456" s="7" t="s">
        <v>167</v>
      </c>
      <c r="BN456" s="352"/>
      <c r="BO456" s="352"/>
      <c r="BP456" s="352"/>
      <c r="BQ456" s="352"/>
      <c r="BR456" s="352"/>
      <c r="BS456" s="352"/>
      <c r="BT456" s="352" t="s">
        <v>167</v>
      </c>
      <c r="BU456" s="352"/>
      <c r="BV456" s="352"/>
      <c r="BW456" s="6">
        <v>39</v>
      </c>
      <c r="BX456" s="8" t="s">
        <v>162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159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159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>
        <v>16</v>
      </c>
      <c r="FS456" s="27">
        <v>24</v>
      </c>
      <c r="FT456" s="27">
        <v>33</v>
      </c>
      <c r="FU456" s="27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165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52"/>
      <c r="AT457" s="352"/>
      <c r="AU457" s="352"/>
      <c r="AV457" s="352"/>
      <c r="AW457" s="352"/>
      <c r="AX457" s="352"/>
      <c r="AY457" s="352"/>
      <c r="AZ457" s="352"/>
      <c r="BA457" s="352"/>
      <c r="BB457" s="7"/>
      <c r="BC457" s="352"/>
      <c r="BD457" s="352"/>
      <c r="BE457" s="352"/>
      <c r="BF457" s="352"/>
      <c r="BG457" s="352"/>
      <c r="BH457" s="352"/>
      <c r="BI457" s="352"/>
      <c r="BJ457" s="352"/>
      <c r="BK457" s="352" t="s">
        <v>167</v>
      </c>
      <c r="BL457" s="352"/>
      <c r="BM457" s="352" t="s">
        <v>167</v>
      </c>
      <c r="BN457" s="352"/>
      <c r="BO457" s="352" t="s">
        <v>167</v>
      </c>
      <c r="BP457" s="352"/>
      <c r="BQ457" s="352"/>
      <c r="BR457" s="352"/>
      <c r="BS457" s="352"/>
      <c r="BT457" s="352"/>
      <c r="BU457" s="352"/>
      <c r="BV457" s="35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163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>
        <v>16</v>
      </c>
      <c r="FS457" s="27">
        <v>25</v>
      </c>
      <c r="FT457" s="27">
        <v>34</v>
      </c>
      <c r="FU457" s="27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52"/>
      <c r="AT458" s="352"/>
      <c r="AU458" s="352"/>
      <c r="AV458" s="352"/>
      <c r="AW458" s="352"/>
      <c r="AX458" s="352"/>
      <c r="AY458" s="352"/>
      <c r="AZ458" s="352"/>
      <c r="BA458" s="352"/>
      <c r="BB458" s="352"/>
      <c r="BC458" s="352"/>
      <c r="BD458" s="7"/>
      <c r="BE458" s="352"/>
      <c r="BF458" s="352"/>
      <c r="BG458" s="352"/>
      <c r="BH458" s="352"/>
      <c r="BI458" s="352"/>
      <c r="BJ458" s="352"/>
      <c r="BK458" s="352" t="s">
        <v>167</v>
      </c>
      <c r="BL458" s="352"/>
      <c r="BM458" s="352"/>
      <c r="BN458" s="7"/>
      <c r="BO458" s="352"/>
      <c r="BP458" s="352" t="s">
        <v>167</v>
      </c>
      <c r="BQ458" s="352"/>
      <c r="BR458" s="352"/>
      <c r="BS458" s="352"/>
      <c r="BT458" s="352"/>
      <c r="BU458" s="352"/>
      <c r="BV458" s="352"/>
      <c r="BW458" s="6">
        <v>41</v>
      </c>
      <c r="BX458" s="8" t="s">
        <v>161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>
        <v>17</v>
      </c>
      <c r="FS458" s="27">
        <v>25</v>
      </c>
      <c r="FT458" s="27">
        <v>35</v>
      </c>
      <c r="FU458" s="27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52"/>
      <c r="AT459" s="352"/>
      <c r="AU459" s="352"/>
      <c r="AV459" s="352" t="s">
        <v>167</v>
      </c>
      <c r="AW459" s="352" t="s">
        <v>167</v>
      </c>
      <c r="AX459" s="352"/>
      <c r="AY459" s="352"/>
      <c r="AZ459" s="352"/>
      <c r="BA459" s="352"/>
      <c r="BB459" s="352"/>
      <c r="BC459" s="352"/>
      <c r="BD459" s="352"/>
      <c r="BE459" s="352"/>
      <c r="BF459" s="7"/>
      <c r="BG459" s="352"/>
      <c r="BH459" s="352"/>
      <c r="BI459" s="352"/>
      <c r="BJ459" s="352"/>
      <c r="BK459" s="352"/>
      <c r="BL459" s="352"/>
      <c r="BM459" s="352"/>
      <c r="BN459" s="352"/>
      <c r="BO459" s="352"/>
      <c r="BP459" s="352"/>
      <c r="BQ459" s="352"/>
      <c r="BR459" s="352"/>
      <c r="BS459" s="352"/>
      <c r="BT459" s="7"/>
      <c r="BU459" s="352"/>
      <c r="BV459" s="352"/>
      <c r="BW459" s="6">
        <v>42</v>
      </c>
      <c r="BX459" s="8" t="s">
        <v>163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165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>
        <v>17</v>
      </c>
      <c r="FS459" s="27">
        <v>26</v>
      </c>
      <c r="FT459" s="27">
        <v>36</v>
      </c>
      <c r="FU459" s="27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52"/>
      <c r="AT460" s="352"/>
      <c r="AU460" s="352" t="s">
        <v>160</v>
      </c>
      <c r="AV460" s="352"/>
      <c r="AW460" s="352"/>
      <c r="AX460" s="352"/>
      <c r="AY460" s="352"/>
      <c r="AZ460" s="352"/>
      <c r="BA460" s="352"/>
      <c r="BB460" s="352"/>
      <c r="BC460" s="352"/>
      <c r="BD460" s="352"/>
      <c r="BE460" s="352"/>
      <c r="BF460" s="352"/>
      <c r="BG460" s="352"/>
      <c r="BH460" s="352"/>
      <c r="BI460" s="352"/>
      <c r="BJ460" s="352"/>
      <c r="BK460" s="352" t="s">
        <v>167</v>
      </c>
      <c r="BL460" s="7"/>
      <c r="BM460" s="352"/>
      <c r="BN460" s="352"/>
      <c r="BO460" s="352"/>
      <c r="BP460" s="352"/>
      <c r="BQ460" s="352"/>
      <c r="BR460" s="352"/>
      <c r="BS460" s="352"/>
      <c r="BT460" s="352"/>
      <c r="BU460" s="35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162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>
        <v>18</v>
      </c>
      <c r="FS460" s="27">
        <v>26</v>
      </c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52"/>
      <c r="AT461" s="352"/>
      <c r="AU461" s="352"/>
      <c r="AV461" s="352"/>
      <c r="AW461" s="352"/>
      <c r="AX461" s="352"/>
      <c r="AY461" s="352"/>
      <c r="AZ461" s="352"/>
      <c r="BA461" s="352"/>
      <c r="BB461" s="352"/>
      <c r="BC461" s="352"/>
      <c r="BD461" s="352"/>
      <c r="BE461" s="352"/>
      <c r="BF461" s="352"/>
      <c r="BG461" s="352"/>
      <c r="BH461" s="352"/>
      <c r="BI461" s="7"/>
      <c r="BJ461" s="352"/>
      <c r="BK461" s="352" t="s">
        <v>167</v>
      </c>
      <c r="BL461" s="352"/>
      <c r="BM461" s="352" t="s">
        <v>167</v>
      </c>
      <c r="BN461" s="352"/>
      <c r="BO461" s="352" t="s">
        <v>167</v>
      </c>
      <c r="BP461" s="352"/>
      <c r="BQ461" s="352"/>
      <c r="BR461" s="352"/>
      <c r="BS461" s="352"/>
      <c r="BT461" s="352"/>
      <c r="BU461" s="352"/>
      <c r="BV461" s="352"/>
      <c r="BW461" s="6">
        <v>44</v>
      </c>
      <c r="BX461" s="8" t="s">
        <v>163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166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>
        <v>18</v>
      </c>
      <c r="FS461" s="27">
        <v>26</v>
      </c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52"/>
      <c r="AT462" s="352"/>
      <c r="AU462" s="352"/>
      <c r="AV462" s="352"/>
      <c r="AW462" s="352"/>
      <c r="AX462" s="352"/>
      <c r="AY462" s="352"/>
      <c r="AZ462" s="352"/>
      <c r="BA462" s="352"/>
      <c r="BB462" s="352"/>
      <c r="BC462" s="352"/>
      <c r="BD462" s="352"/>
      <c r="BE462" s="352"/>
      <c r="BF462" s="352"/>
      <c r="BG462" s="352"/>
      <c r="BH462" s="352"/>
      <c r="BI462" s="352"/>
      <c r="BJ462" s="352"/>
      <c r="BK462" s="352" t="s">
        <v>167</v>
      </c>
      <c r="BL462" s="352"/>
      <c r="BM462" s="352" t="s">
        <v>167</v>
      </c>
      <c r="BN462" s="352"/>
      <c r="BO462" s="352"/>
      <c r="BP462" s="7"/>
      <c r="BQ462" s="7"/>
      <c r="BR462" s="352"/>
      <c r="BS462" s="352"/>
      <c r="BT462" s="352"/>
      <c r="BU462" s="352"/>
      <c r="BV462" s="352"/>
      <c r="BW462" s="6">
        <v>45</v>
      </c>
      <c r="BX462" s="8" t="s">
        <v>162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160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>
        <v>19</v>
      </c>
      <c r="FS462" s="27">
        <v>27</v>
      </c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52"/>
      <c r="AU463" s="352"/>
      <c r="AV463" s="352"/>
      <c r="AW463" s="352"/>
      <c r="AX463" s="352"/>
      <c r="AY463" s="352"/>
      <c r="AZ463" s="352"/>
      <c r="BA463" s="352"/>
      <c r="BB463" s="352"/>
      <c r="BC463" s="352"/>
      <c r="BD463" s="352"/>
      <c r="BE463" s="352"/>
      <c r="BF463" s="352"/>
      <c r="BG463" s="352" t="s">
        <v>167</v>
      </c>
      <c r="BH463" s="352" t="s">
        <v>164</v>
      </c>
      <c r="BI463" s="352"/>
      <c r="BJ463" s="352"/>
      <c r="BK463" s="352" t="s">
        <v>167</v>
      </c>
      <c r="BL463" s="352"/>
      <c r="BM463" s="7"/>
      <c r="BN463" s="352"/>
      <c r="BO463" s="352"/>
      <c r="BP463" s="352" t="s">
        <v>167</v>
      </c>
      <c r="BQ463" s="352" t="s">
        <v>165</v>
      </c>
      <c r="BR463" s="352"/>
      <c r="BS463" s="352"/>
      <c r="BT463" s="352"/>
      <c r="BU463" s="352"/>
      <c r="BV463" s="352"/>
      <c r="BW463" s="6">
        <v>46</v>
      </c>
      <c r="BX463" s="8" t="s">
        <v>166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164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>
        <v>19</v>
      </c>
      <c r="FS463" s="27">
        <v>27</v>
      </c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52"/>
      <c r="AT464" s="352"/>
      <c r="AU464" s="352"/>
      <c r="AV464" s="352"/>
      <c r="AW464" s="352"/>
      <c r="AX464" s="352"/>
      <c r="AY464" s="352"/>
      <c r="AZ464" s="352"/>
      <c r="BA464" s="352"/>
      <c r="BB464" s="7"/>
      <c r="BC464" s="352"/>
      <c r="BD464" s="352"/>
      <c r="BE464" s="352"/>
      <c r="BF464" s="352"/>
      <c r="BG464" s="352"/>
      <c r="BH464" s="352"/>
      <c r="BI464" s="352"/>
      <c r="BJ464" s="352"/>
      <c r="BK464" s="352" t="s">
        <v>167</v>
      </c>
      <c r="BL464" s="352" t="s">
        <v>167</v>
      </c>
      <c r="BM464" s="352"/>
      <c r="BN464" s="352"/>
      <c r="BO464" s="352"/>
      <c r="BP464" s="352"/>
      <c r="BQ464" s="352"/>
      <c r="BR464" s="352"/>
      <c r="BS464" s="352"/>
      <c r="BT464" s="352"/>
      <c r="BU464" s="352"/>
      <c r="BV464" s="35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169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>
        <v>20</v>
      </c>
      <c r="FS464" s="27">
        <v>28</v>
      </c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52"/>
      <c r="AT465" s="352"/>
      <c r="AU465" s="352"/>
      <c r="AV465" s="352"/>
      <c r="AW465" s="352"/>
      <c r="AX465" s="352"/>
      <c r="AY465" s="352"/>
      <c r="AZ465" s="352"/>
      <c r="BA465" s="352"/>
      <c r="BB465" s="352"/>
      <c r="BC465" s="352"/>
      <c r="BD465" s="7"/>
      <c r="BE465" s="352"/>
      <c r="BF465" s="352"/>
      <c r="BG465" s="352"/>
      <c r="BH465" s="352"/>
      <c r="BI465" s="352"/>
      <c r="BJ465" s="352"/>
      <c r="BK465" s="352" t="s">
        <v>167</v>
      </c>
      <c r="BL465" s="352"/>
      <c r="BM465" s="352"/>
      <c r="BN465" s="7"/>
      <c r="BO465" s="352"/>
      <c r="BP465" s="352" t="s">
        <v>167</v>
      </c>
      <c r="BQ465" s="352" t="s">
        <v>166</v>
      </c>
      <c r="BR465" s="352"/>
      <c r="BS465" s="352"/>
      <c r="BT465" s="352"/>
      <c r="BU465" s="352"/>
      <c r="BV465" s="352"/>
      <c r="BW465" s="6">
        <v>48</v>
      </c>
      <c r="BX465" s="8" t="s">
        <v>163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170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>
        <v>20</v>
      </c>
      <c r="FS465" s="27">
        <v>28</v>
      </c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52" t="s">
        <v>657</v>
      </c>
      <c r="AT466" s="352"/>
      <c r="AU466" s="352"/>
      <c r="AV466" s="352"/>
      <c r="AW466" s="352"/>
      <c r="AX466" s="352"/>
      <c r="AY466" s="352"/>
      <c r="AZ466" s="352"/>
      <c r="BA466" s="352"/>
      <c r="BB466" s="352"/>
      <c r="BC466" s="352"/>
      <c r="BD466" s="352"/>
      <c r="BE466" s="352"/>
      <c r="BF466" s="352" t="s">
        <v>167</v>
      </c>
      <c r="BG466" s="352"/>
      <c r="BH466" s="352"/>
      <c r="BI466" s="352"/>
      <c r="BJ466" s="352"/>
      <c r="BK466" s="352" t="s">
        <v>167</v>
      </c>
      <c r="BL466" s="7"/>
      <c r="BM466" s="352"/>
      <c r="BN466" s="352"/>
      <c r="BO466" s="352"/>
      <c r="BP466" s="352" t="s">
        <v>160</v>
      </c>
      <c r="BQ466" s="352"/>
      <c r="BR466" s="352"/>
      <c r="BS466" s="352"/>
      <c r="BT466" s="352"/>
      <c r="BU466" s="352"/>
      <c r="BV466" s="7"/>
      <c r="BW466" s="6">
        <v>49</v>
      </c>
      <c r="BX466" s="8" t="s">
        <v>160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159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>
        <v>20</v>
      </c>
      <c r="FS466" s="27">
        <v>28</v>
      </c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52"/>
      <c r="AT467" s="352"/>
      <c r="AU467" s="352"/>
      <c r="AV467" s="352" t="s">
        <v>167</v>
      </c>
      <c r="AW467" s="352"/>
      <c r="AX467" s="352" t="s">
        <v>167</v>
      </c>
      <c r="AY467" s="352"/>
      <c r="AZ467" s="352"/>
      <c r="BA467" s="352"/>
      <c r="BB467" s="352" t="s">
        <v>675</v>
      </c>
      <c r="BC467" s="352"/>
      <c r="BD467" s="352"/>
      <c r="BE467" s="352"/>
      <c r="BF467" s="352" t="s">
        <v>167</v>
      </c>
      <c r="BG467" s="352"/>
      <c r="BH467" s="352"/>
      <c r="BI467" s="7"/>
      <c r="BJ467" s="352"/>
      <c r="BK467" s="352" t="s">
        <v>167</v>
      </c>
      <c r="BL467" s="352"/>
      <c r="BM467" s="352"/>
      <c r="BN467" s="352"/>
      <c r="BO467" s="352"/>
      <c r="BP467" s="352" t="s">
        <v>164</v>
      </c>
      <c r="BQ467" s="352"/>
      <c r="BR467" s="352"/>
      <c r="BS467" s="352"/>
      <c r="BT467" s="352"/>
      <c r="BU467" s="352"/>
      <c r="BV467" s="352"/>
      <c r="BW467" s="6">
        <v>50</v>
      </c>
      <c r="BX467" s="8" t="s">
        <v>163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>
        <v>21</v>
      </c>
      <c r="FS467" s="27">
        <v>29</v>
      </c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52"/>
      <c r="AT468" s="352"/>
      <c r="AU468" s="352"/>
      <c r="AV468" s="352"/>
      <c r="AW468" s="352"/>
      <c r="AX468" s="352"/>
      <c r="AY468" s="352"/>
      <c r="AZ468" s="352"/>
      <c r="BA468" s="352"/>
      <c r="BB468" s="352"/>
      <c r="BC468" s="352"/>
      <c r="BD468" s="352"/>
      <c r="BE468" s="352"/>
      <c r="BF468" s="352"/>
      <c r="BG468" s="352"/>
      <c r="BH468" s="352"/>
      <c r="BI468" s="352"/>
      <c r="BJ468" s="352"/>
      <c r="BK468" s="352" t="s">
        <v>167</v>
      </c>
      <c r="BL468" s="352"/>
      <c r="BM468" s="352"/>
      <c r="BN468" s="352"/>
      <c r="BO468" s="352"/>
      <c r="BP468" s="7"/>
      <c r="BQ468" s="7"/>
      <c r="BR468" s="352"/>
      <c r="BS468" s="352"/>
      <c r="BT468" s="352"/>
      <c r="BU468" s="352"/>
      <c r="BV468" s="352" t="s">
        <v>167</v>
      </c>
      <c r="BW468" s="6">
        <v>51</v>
      </c>
      <c r="BX468" s="8" t="s">
        <v>161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162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>
        <v>21</v>
      </c>
      <c r="FS468" s="28">
        <v>29</v>
      </c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52"/>
      <c r="AU469" s="352"/>
      <c r="AV469" s="352" t="s">
        <v>167</v>
      </c>
      <c r="AW469" s="352"/>
      <c r="AX469" s="352"/>
      <c r="AY469" s="352"/>
      <c r="AZ469" s="352"/>
      <c r="BA469" s="352"/>
      <c r="BB469" s="352"/>
      <c r="BC469" s="352"/>
      <c r="BD469" s="352"/>
      <c r="BE469" s="352"/>
      <c r="BF469" s="352"/>
      <c r="BG469" s="352"/>
      <c r="BH469" s="352"/>
      <c r="BI469" s="352"/>
      <c r="BJ469" s="352"/>
      <c r="BK469" s="352"/>
      <c r="BL469" s="352"/>
      <c r="BM469" s="7"/>
      <c r="BN469" s="352"/>
      <c r="BO469" s="352"/>
      <c r="BP469" s="352"/>
      <c r="BQ469" s="352"/>
      <c r="BR469" s="352"/>
      <c r="BS469" s="352"/>
      <c r="BT469" s="352"/>
      <c r="BU469" s="352"/>
      <c r="BV469" s="35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165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>
        <v>21</v>
      </c>
      <c r="FS469" s="27">
        <v>30</v>
      </c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159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162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>
        <v>22</v>
      </c>
      <c r="FS470" s="27">
        <v>30</v>
      </c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676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163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170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>
        <v>22</v>
      </c>
      <c r="FS471" s="27">
        <v>31</v>
      </c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159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>
        <v>23</v>
      </c>
      <c r="FS472" s="27">
        <v>31</v>
      </c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164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170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>
        <v>23</v>
      </c>
      <c r="FS473" s="28">
        <v>32</v>
      </c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161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169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>
        <v>23</v>
      </c>
      <c r="FS474" s="27">
        <v>33</v>
      </c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676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166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170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>
        <v>24</v>
      </c>
      <c r="FS475" s="27">
        <v>33</v>
      </c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161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169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>
        <v>24</v>
      </c>
      <c r="FS476" s="27">
        <v>34</v>
      </c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170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>
        <v>25</v>
      </c>
      <c r="FS477" s="27">
        <v>35</v>
      </c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159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>
        <v>25</v>
      </c>
      <c r="FS478" s="27">
        <v>35</v>
      </c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166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>
        <v>26</v>
      </c>
      <c r="FS479" s="27">
        <v>36</v>
      </c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161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>
        <v>26</v>
      </c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166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>
        <v>27</v>
      </c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159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>
        <v>28</v>
      </c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165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>
        <v>28</v>
      </c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162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>
        <v>29</v>
      </c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165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>
        <v>30</v>
      </c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160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>
        <v>31</v>
      </c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675</v>
      </c>
      <c r="BV487" s="4"/>
      <c r="BW487" s="6">
        <v>70</v>
      </c>
      <c r="BX487" s="8" t="s">
        <v>163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>
        <v>32</v>
      </c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159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>
        <v>32</v>
      </c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164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>
        <v>33</v>
      </c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160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>
        <v>34</v>
      </c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166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>
        <v>35</v>
      </c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161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>
        <v>35</v>
      </c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>
        <v>35</v>
      </c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>
        <v>36</v>
      </c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3"/>
      <c r="FS499" s="373"/>
      <c r="FT499" s="373"/>
      <c r="FU499" s="373"/>
    </row>
    <row r="500" spans="2:178" ht="21" customHeight="1" x14ac:dyDescent="0.45">
      <c r="B500" s="363" t="s">
        <v>316</v>
      </c>
      <c r="C500" s="363"/>
      <c r="D500" s="363"/>
      <c r="E500" s="363"/>
      <c r="F500" s="363"/>
      <c r="G500" s="363"/>
      <c r="H500" s="363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X500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M500" s="92"/>
      <c r="EN500" s="31" t="s">
        <v>490</v>
      </c>
      <c r="EO500" s="31" t="s">
        <v>491</v>
      </c>
      <c r="EP500" s="31" t="s">
        <v>492</v>
      </c>
      <c r="EQ500" s="31" t="s">
        <v>493</v>
      </c>
      <c r="ER500" s="31" t="s">
        <v>494</v>
      </c>
      <c r="ES500" s="31" t="s">
        <v>509</v>
      </c>
      <c r="ET500" s="31" t="s">
        <v>510</v>
      </c>
      <c r="EU500" s="31" t="s">
        <v>579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5" t="s">
        <v>220</v>
      </c>
      <c r="FR500" s="376"/>
      <c r="FS500" s="376"/>
      <c r="FT500" s="376"/>
      <c r="FU500" s="377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3"/>
      <c r="FS582" s="373"/>
      <c r="FT582" s="373"/>
      <c r="FU582" s="373"/>
    </row>
    <row r="583" spans="2:178" ht="21" customHeight="1" x14ac:dyDescent="0.45">
      <c r="B583" s="363" t="s">
        <v>317</v>
      </c>
      <c r="C583" s="363"/>
      <c r="D583" s="363"/>
      <c r="E583" s="363"/>
      <c r="F583" s="363"/>
      <c r="G583" s="363"/>
      <c r="H583" s="363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X583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M583" s="92"/>
      <c r="EN583" s="31" t="s">
        <v>490</v>
      </c>
      <c r="EO583" s="31" t="s">
        <v>491</v>
      </c>
      <c r="EP583" s="31" t="s">
        <v>492</v>
      </c>
      <c r="EQ583" s="31" t="s">
        <v>493</v>
      </c>
      <c r="ER583" s="31" t="s">
        <v>494</v>
      </c>
      <c r="ES583" s="31" t="s">
        <v>509</v>
      </c>
      <c r="ET583" s="31" t="s">
        <v>510</v>
      </c>
      <c r="EU583" s="31" t="s">
        <v>579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5" t="s">
        <v>221</v>
      </c>
      <c r="FR583" s="376"/>
      <c r="FS583" s="376"/>
      <c r="FT583" s="376"/>
      <c r="FU583" s="377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3"/>
      <c r="FS665" s="373"/>
      <c r="FT665" s="373"/>
      <c r="FU665" s="373"/>
    </row>
    <row r="666" spans="2:178" ht="21" customHeight="1" x14ac:dyDescent="0.45">
      <c r="B666" s="363" t="s">
        <v>318</v>
      </c>
      <c r="C666" s="363"/>
      <c r="D666" s="363"/>
      <c r="E666" s="363"/>
      <c r="F666" s="363"/>
      <c r="G666" s="363"/>
      <c r="H666" s="363"/>
      <c r="J666" s="348"/>
      <c r="K666" s="5" t="s">
        <v>490</v>
      </c>
      <c r="L666" s="5" t="s">
        <v>491</v>
      </c>
      <c r="M666" s="5" t="s">
        <v>492</v>
      </c>
      <c r="N666" s="5" t="s">
        <v>493</v>
      </c>
      <c r="O666" s="5" t="s">
        <v>494</v>
      </c>
      <c r="P666" s="5" t="s">
        <v>664</v>
      </c>
      <c r="Q666" s="5" t="s">
        <v>368</v>
      </c>
      <c r="R666" s="5" t="s">
        <v>6</v>
      </c>
      <c r="S666" s="5" t="s">
        <v>9</v>
      </c>
      <c r="T666" s="5" t="s">
        <v>7</v>
      </c>
      <c r="U666" s="5" t="s">
        <v>559</v>
      </c>
      <c r="V666" s="5" t="s">
        <v>519</v>
      </c>
      <c r="W666" s="5" t="s">
        <v>375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541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542</v>
      </c>
      <c r="AI666" s="5" t="s">
        <v>4</v>
      </c>
      <c r="AJ666" s="5" t="s">
        <v>3</v>
      </c>
      <c r="AK666" s="5" t="s">
        <v>560</v>
      </c>
      <c r="AL666" s="348"/>
      <c r="AM666" s="8"/>
      <c r="AO666" s="18"/>
      <c r="AQ666" s="4"/>
      <c r="AR666" s="126" t="s">
        <v>249</v>
      </c>
      <c r="AS666" s="5" t="s">
        <v>488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545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544</v>
      </c>
      <c r="BE666" s="5" t="s">
        <v>64</v>
      </c>
      <c r="BF666" s="5" t="s">
        <v>68</v>
      </c>
      <c r="BG666" s="5" t="s">
        <v>552</v>
      </c>
      <c r="BH666" s="5" t="s">
        <v>50</v>
      </c>
      <c r="BI666" s="5" t="s">
        <v>63</v>
      </c>
      <c r="BJ666" s="5" t="s">
        <v>67</v>
      </c>
      <c r="BK666" s="5" t="s">
        <v>561</v>
      </c>
      <c r="BL666" s="5" t="s">
        <v>553</v>
      </c>
      <c r="BM666" s="5" t="s">
        <v>543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519</v>
      </c>
      <c r="BS666" s="5" t="s">
        <v>60</v>
      </c>
      <c r="BT666" s="5" t="s">
        <v>62</v>
      </c>
      <c r="BU666" s="5" t="s">
        <v>69</v>
      </c>
      <c r="BV666" s="5" t="s">
        <v>562</v>
      </c>
      <c r="BW666" s="4"/>
      <c r="BX666"/>
      <c r="BY666" s="8"/>
      <c r="BZ666" s="18"/>
      <c r="CB666" s="15"/>
      <c r="CC666" s="5" t="s">
        <v>103</v>
      </c>
      <c r="CD666" s="5" t="s">
        <v>513</v>
      </c>
      <c r="CE666" s="5" t="s">
        <v>104</v>
      </c>
      <c r="CF666" s="5" t="s">
        <v>514</v>
      </c>
      <c r="CG666" s="5" t="s">
        <v>554</v>
      </c>
      <c r="CH666" s="5" t="s">
        <v>515</v>
      </c>
      <c r="CI666" s="5" t="s">
        <v>516</v>
      </c>
      <c r="CJ666" s="5" t="s">
        <v>122</v>
      </c>
      <c r="CK666" s="5" t="s">
        <v>563</v>
      </c>
      <c r="CL666" s="5" t="s">
        <v>564</v>
      </c>
      <c r="CM666" s="5" t="s">
        <v>111</v>
      </c>
      <c r="CN666" s="5" t="s">
        <v>517</v>
      </c>
      <c r="CO666" s="5" t="s">
        <v>519</v>
      </c>
      <c r="CP666" s="5" t="s">
        <v>565</v>
      </c>
      <c r="CQ666" s="5" t="s">
        <v>566</v>
      </c>
      <c r="CR666" s="5" t="s">
        <v>520</v>
      </c>
      <c r="CS666" s="5" t="s">
        <v>518</v>
      </c>
      <c r="CT666" s="5" t="s">
        <v>567</v>
      </c>
      <c r="CU666" s="5" t="s">
        <v>555</v>
      </c>
      <c r="CV666" s="5" t="s">
        <v>556</v>
      </c>
      <c r="CW666" s="5" t="s">
        <v>568</v>
      </c>
      <c r="CX666" s="5" t="s">
        <v>115</v>
      </c>
      <c r="CY666" s="5" t="s">
        <v>112</v>
      </c>
      <c r="CZ666" s="5" t="s">
        <v>109</v>
      </c>
      <c r="DA666" s="5" t="s">
        <v>557</v>
      </c>
      <c r="DB666" s="5" t="s">
        <v>177</v>
      </c>
      <c r="DC666" s="5" t="s">
        <v>178</v>
      </c>
      <c r="DD666" s="5" t="s">
        <v>119</v>
      </c>
      <c r="DE666" s="5" t="s">
        <v>521</v>
      </c>
      <c r="DF666" s="5" t="s">
        <v>179</v>
      </c>
      <c r="DG666" s="5" t="s">
        <v>118</v>
      </c>
      <c r="DH666" s="5" t="s">
        <v>108</v>
      </c>
      <c r="DI666" s="5" t="s">
        <v>569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522</v>
      </c>
      <c r="DR666" s="5" t="s">
        <v>120</v>
      </c>
      <c r="DS666" s="5" t="s">
        <v>124</v>
      </c>
      <c r="DT666" s="5" t="s">
        <v>121</v>
      </c>
      <c r="DU666" s="5" t="s">
        <v>570</v>
      </c>
      <c r="DV666" s="5" t="s">
        <v>571</v>
      </c>
      <c r="DW666" s="5" t="s">
        <v>572</v>
      </c>
      <c r="DX666" s="5" t="s">
        <v>558</v>
      </c>
      <c r="DY666" s="5" t="s">
        <v>110</v>
      </c>
      <c r="DZ666" s="5" t="s">
        <v>113</v>
      </c>
      <c r="EA666" s="5" t="s">
        <v>573</v>
      </c>
      <c r="EB666" s="5" t="s">
        <v>574</v>
      </c>
      <c r="EC666" s="5" t="s">
        <v>523</v>
      </c>
      <c r="ED666" s="5" t="s">
        <v>524</v>
      </c>
      <c r="EE666" s="5" t="s">
        <v>525</v>
      </c>
      <c r="EF666" s="5" t="s">
        <v>106</v>
      </c>
      <c r="EG666" s="5" t="s">
        <v>575</v>
      </c>
      <c r="EH666" s="4"/>
      <c r="EI666" s="30"/>
      <c r="EJ666" s="8"/>
      <c r="EM666" s="92"/>
      <c r="EN666" s="31" t="s">
        <v>490</v>
      </c>
      <c r="EO666" s="31" t="s">
        <v>491</v>
      </c>
      <c r="EP666" s="31" t="s">
        <v>492</v>
      </c>
      <c r="EQ666" s="31" t="s">
        <v>493</v>
      </c>
      <c r="ER666" s="31" t="s">
        <v>494</v>
      </c>
      <c r="ES666" s="31" t="s">
        <v>509</v>
      </c>
      <c r="ET666" s="31" t="s">
        <v>510</v>
      </c>
      <c r="EU666" s="31" t="s">
        <v>579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5" t="s">
        <v>222</v>
      </c>
      <c r="FR666" s="376"/>
      <c r="FS666" s="376"/>
      <c r="FT666" s="376"/>
      <c r="FU666" s="377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3"/>
      <c r="FS748" s="373"/>
      <c r="FT748" s="373"/>
      <c r="FU748" s="373"/>
    </row>
    <row r="749" spans="2:178" ht="21" customHeight="1" x14ac:dyDescent="0.45">
      <c r="B749" s="363" t="s">
        <v>319</v>
      </c>
      <c r="C749" s="363"/>
      <c r="D749" s="363"/>
      <c r="E749" s="363"/>
      <c r="F749" s="363"/>
      <c r="G749" s="363"/>
      <c r="H749" s="363"/>
      <c r="J749" s="348"/>
      <c r="K749" s="5" t="s">
        <v>490</v>
      </c>
      <c r="L749" s="5" t="s">
        <v>491</v>
      </c>
      <c r="M749" s="5" t="s">
        <v>492</v>
      </c>
      <c r="N749" s="5" t="s">
        <v>493</v>
      </c>
      <c r="O749" s="5" t="s">
        <v>494</v>
      </c>
      <c r="P749" s="5" t="s">
        <v>664</v>
      </c>
      <c r="Q749" s="5" t="s">
        <v>368</v>
      </c>
      <c r="R749" s="5" t="s">
        <v>6</v>
      </c>
      <c r="S749" s="5" t="s">
        <v>9</v>
      </c>
      <c r="T749" s="5" t="s">
        <v>7</v>
      </c>
      <c r="U749" s="5" t="s">
        <v>559</v>
      </c>
      <c r="V749" s="5" t="s">
        <v>519</v>
      </c>
      <c r="W749" s="5" t="s">
        <v>375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541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542</v>
      </c>
      <c r="AI749" s="5" t="s">
        <v>4</v>
      </c>
      <c r="AJ749" s="5" t="s">
        <v>3</v>
      </c>
      <c r="AK749" s="5" t="s">
        <v>560</v>
      </c>
      <c r="AL749" s="348"/>
      <c r="AM749" s="8"/>
      <c r="AO749" s="18"/>
      <c r="AQ749" s="4"/>
      <c r="AR749" s="126" t="s">
        <v>249</v>
      </c>
      <c r="AS749" s="5" t="s">
        <v>488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545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544</v>
      </c>
      <c r="BE749" s="5" t="s">
        <v>64</v>
      </c>
      <c r="BF749" s="5" t="s">
        <v>68</v>
      </c>
      <c r="BG749" s="5" t="s">
        <v>552</v>
      </c>
      <c r="BH749" s="5" t="s">
        <v>50</v>
      </c>
      <c r="BI749" s="5" t="s">
        <v>63</v>
      </c>
      <c r="BJ749" s="5" t="s">
        <v>67</v>
      </c>
      <c r="BK749" s="5" t="s">
        <v>561</v>
      </c>
      <c r="BL749" s="5" t="s">
        <v>553</v>
      </c>
      <c r="BM749" s="5" t="s">
        <v>543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519</v>
      </c>
      <c r="BS749" s="5" t="s">
        <v>60</v>
      </c>
      <c r="BT749" s="5" t="s">
        <v>62</v>
      </c>
      <c r="BU749" s="5" t="s">
        <v>69</v>
      </c>
      <c r="BV749" s="5" t="s">
        <v>562</v>
      </c>
      <c r="BW749" s="4"/>
      <c r="BX749"/>
      <c r="BY749" s="8"/>
      <c r="BZ749" s="18"/>
      <c r="CB749" s="15"/>
      <c r="CC749" s="5" t="s">
        <v>103</v>
      </c>
      <c r="CD749" s="5" t="s">
        <v>513</v>
      </c>
      <c r="CE749" s="5" t="s">
        <v>104</v>
      </c>
      <c r="CF749" s="5" t="s">
        <v>514</v>
      </c>
      <c r="CG749" s="5" t="s">
        <v>554</v>
      </c>
      <c r="CH749" s="5" t="s">
        <v>515</v>
      </c>
      <c r="CI749" s="5" t="s">
        <v>516</v>
      </c>
      <c r="CJ749" s="5" t="s">
        <v>122</v>
      </c>
      <c r="CK749" s="5" t="s">
        <v>563</v>
      </c>
      <c r="CL749" s="5" t="s">
        <v>564</v>
      </c>
      <c r="CM749" s="5" t="s">
        <v>111</v>
      </c>
      <c r="CN749" s="5" t="s">
        <v>517</v>
      </c>
      <c r="CO749" s="5" t="s">
        <v>519</v>
      </c>
      <c r="CP749" s="5" t="s">
        <v>565</v>
      </c>
      <c r="CQ749" s="5" t="s">
        <v>566</v>
      </c>
      <c r="CR749" s="5" t="s">
        <v>520</v>
      </c>
      <c r="CS749" s="5" t="s">
        <v>518</v>
      </c>
      <c r="CT749" s="5" t="s">
        <v>567</v>
      </c>
      <c r="CU749" s="5" t="s">
        <v>555</v>
      </c>
      <c r="CV749" s="5" t="s">
        <v>556</v>
      </c>
      <c r="CW749" s="5" t="s">
        <v>568</v>
      </c>
      <c r="CX749" s="5" t="s">
        <v>115</v>
      </c>
      <c r="CY749" s="5" t="s">
        <v>112</v>
      </c>
      <c r="CZ749" s="5" t="s">
        <v>109</v>
      </c>
      <c r="DA749" s="5" t="s">
        <v>557</v>
      </c>
      <c r="DB749" s="5" t="s">
        <v>177</v>
      </c>
      <c r="DC749" s="5" t="s">
        <v>178</v>
      </c>
      <c r="DD749" s="5" t="s">
        <v>119</v>
      </c>
      <c r="DE749" s="5" t="s">
        <v>521</v>
      </c>
      <c r="DF749" s="5" t="s">
        <v>179</v>
      </c>
      <c r="DG749" s="5" t="s">
        <v>118</v>
      </c>
      <c r="DH749" s="5" t="s">
        <v>108</v>
      </c>
      <c r="DI749" s="5" t="s">
        <v>569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522</v>
      </c>
      <c r="DR749" s="5" t="s">
        <v>120</v>
      </c>
      <c r="DS749" s="5" t="s">
        <v>124</v>
      </c>
      <c r="DT749" s="5" t="s">
        <v>121</v>
      </c>
      <c r="DU749" s="5" t="s">
        <v>570</v>
      </c>
      <c r="DV749" s="5" t="s">
        <v>571</v>
      </c>
      <c r="DW749" s="5" t="s">
        <v>572</v>
      </c>
      <c r="DX749" s="5" t="s">
        <v>558</v>
      </c>
      <c r="DY749" s="5" t="s">
        <v>110</v>
      </c>
      <c r="DZ749" s="5" t="s">
        <v>113</v>
      </c>
      <c r="EA749" s="5" t="s">
        <v>573</v>
      </c>
      <c r="EB749" s="5" t="s">
        <v>574</v>
      </c>
      <c r="EC749" s="5" t="s">
        <v>523</v>
      </c>
      <c r="ED749" s="5" t="s">
        <v>524</v>
      </c>
      <c r="EE749" s="5" t="s">
        <v>525</v>
      </c>
      <c r="EF749" s="5" t="s">
        <v>106</v>
      </c>
      <c r="EG749" s="5" t="s">
        <v>575</v>
      </c>
      <c r="EH749" s="4"/>
      <c r="EI749" s="30"/>
      <c r="EJ749" s="8"/>
      <c r="EM749" s="92"/>
      <c r="EN749" s="31" t="s">
        <v>490</v>
      </c>
      <c r="EO749" s="31" t="s">
        <v>491</v>
      </c>
      <c r="EP749" s="31" t="s">
        <v>492</v>
      </c>
      <c r="EQ749" s="31" t="s">
        <v>493</v>
      </c>
      <c r="ER749" s="31" t="s">
        <v>494</v>
      </c>
      <c r="ES749" s="31" t="s">
        <v>509</v>
      </c>
      <c r="ET749" s="31" t="s">
        <v>510</v>
      </c>
      <c r="EU749" s="31" t="s">
        <v>579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5" t="s">
        <v>201</v>
      </c>
      <c r="FR749" s="376"/>
      <c r="FS749" s="376"/>
      <c r="FT749" s="376"/>
      <c r="FU749" s="377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328125" defaultRowHeight="14.25" x14ac:dyDescent="0.45"/>
  <cols>
    <col min="2" max="2" width="21.3984375" bestFit="1" customWidth="1"/>
    <col min="3" max="3" width="7.1328125" customWidth="1"/>
    <col min="6" max="6" width="7.1328125" customWidth="1"/>
    <col min="27" max="27" width="24.3984375" bestFit="1" customWidth="1"/>
    <col min="28" max="28" width="7.1328125" customWidth="1"/>
    <col min="52" max="52" width="32.3984375" bestFit="1" customWidth="1"/>
    <col min="53" max="53" width="7.1328125" customWidth="1"/>
    <col min="77" max="77" width="32.3984375" bestFit="1" customWidth="1"/>
    <col min="102" max="102" width="32.3984375" bestFit="1" customWidth="1"/>
    <col min="127" max="127" width="27.1328125" bestFit="1" customWidth="1"/>
    <col min="149" max="150" width="7.3984375" bestFit="1" customWidth="1"/>
    <col min="154" max="154" width="4.1328125" customWidth="1"/>
    <col min="155" max="155" width="8" customWidth="1"/>
    <col min="156" max="163" width="8.59765625"/>
    <col min="166" max="175" width="7.3984375" bestFit="1" customWidth="1"/>
    <col min="176" max="178" width="7.86328125" bestFit="1" customWidth="1"/>
    <col min="179" max="184" width="7.3984375" bestFit="1" customWidth="1"/>
    <col min="185" max="186" width="7.86328125" bestFit="1" customWidth="1"/>
    <col min="190" max="190" width="7.132812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598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601</v>
      </c>
      <c r="FI2" s="76" t="s">
        <v>363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e">
        <f>IF(INPUT!C4&lt;&gt;"",INDEX(EY3:EY25,MATCH(INPUT!C4,EX3:EX25,),0),"")</f>
        <v>#N/A</v>
      </c>
      <c r="FB3" s="384"/>
      <c r="FC3" s="384"/>
      <c r="FD3" s="384"/>
      <c r="FE3" s="384"/>
      <c r="FF3" s="384"/>
      <c r="FG3" s="385"/>
      <c r="FI3" s="91" t="s">
        <v>349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1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PSAT16</v>
      </c>
      <c r="D4" s="27" t="str">
        <f>INPUT!D4</f>
        <v>ACTP10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PSAT16</v>
      </c>
      <c r="AC4" s="27" t="str">
        <f t="shared" si="5"/>
        <v>ACTP10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PSAT16</v>
      </c>
      <c r="BB4" s="27" t="str">
        <f t="shared" ref="BB4:BW4" si="7">D4</f>
        <v>ACTP10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PSAT16</v>
      </c>
      <c r="CA4" s="27" t="str">
        <f t="shared" ref="CA4:CV4" si="9">D4</f>
        <v>ACTP10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PSAT16</v>
      </c>
      <c r="CZ4" s="27" t="str">
        <f t="shared" ref="CZ4:DU4" si="11">D4</f>
        <v>ACTP10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PSAT16</v>
      </c>
      <c r="DY4" s="27" t="str">
        <f t="shared" si="13"/>
        <v>ACTP10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6" t="s">
        <v>247</v>
      </c>
      <c r="FF4" s="387"/>
      <c r="FG4" s="34" t="s">
        <v>259</v>
      </c>
      <c r="FI4" s="91" t="s">
        <v>350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1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/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/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/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/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/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/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351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1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0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/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/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/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/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/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/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1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0</v>
      </c>
      <c r="D7" s="27">
        <f>READ!AM63</f>
        <v>0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654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/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/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/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/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/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/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/>
      </c>
      <c r="FI7" s="76" t="s">
        <v>359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1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/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/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/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/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/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/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/>
      </c>
    </row>
    <row r="9" spans="2:189" ht="15" thickTop="1" thickBot="1" x14ac:dyDescent="0.5">
      <c r="B9" s="46" t="s">
        <v>348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/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/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/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/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/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/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/>
      </c>
      <c r="FI9" s="76" t="s">
        <v>364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349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str">
        <f>ACT!H421</f>
        <v>1%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599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320</v>
      </c>
      <c r="FI11" s="91" t="s">
        <v>350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str">
        <f>ACT!H419</f>
        <v>1%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500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550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495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e">
        <f>IF(INPUT!D4&lt;&gt;"",INDEX(EY3:EY25,MATCH(INPUT!D4,EX3:EX25,),0),"")</f>
        <v>#N/A</v>
      </c>
      <c r="FB12" s="384"/>
      <c r="FC12" s="384"/>
      <c r="FD12" s="384"/>
      <c r="FE12" s="384"/>
      <c r="FF12" s="384"/>
      <c r="FG12" s="385"/>
      <c r="FI12" s="91" t="s">
        <v>365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str">
        <f>ACT!H422</f>
        <v>1%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501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489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527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496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str">
        <f>ACT!H420</f>
        <v>1%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502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497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359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str">
        <f>ACT!H423</f>
        <v>1%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503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526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498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504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529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499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632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505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511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PSAT16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506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428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512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639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e">
        <f t="shared" ref="FJ18:GF18" si="43">IF(FJ19&lt;&gt;0,INDEX($EY3:$EY25,MATCH(FJ17,$EX3:$EX25,0)),"")</f>
        <v>#N/A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507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648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508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655</v>
      </c>
      <c r="FA20" s="16" t="s">
        <v>321</v>
      </c>
      <c r="FJ20" s="27">
        <f>IF(FJ$17&lt;&gt;0,LOOKUP(FJ$17,$FJ$2:$GF$2,$FJ3:$GF3),0)*FJ$19</f>
        <v>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546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s="353" t="str">
        <f>ACT!B417</f>
        <v>Dec 2016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6" t="s">
        <v>247</v>
      </c>
      <c r="FF22" s="387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530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551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417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531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417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532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547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540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e">
        <f t="shared" ref="FJ28:GF28" si="48">IF(FJ$17&lt;&gt;0,LOOKUP(FJ$17,$FJ$9:$GF$9,$FJ12:$GF12),0)</f>
        <v>#N/A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8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322</v>
      </c>
      <c r="FJ29" s="45" t="e">
        <f>IF(FJ$17&lt;&gt;0,LOOKUP(FJ$17,$FJ$9:$GF$9,$FJ13:$GF13),0)</f>
        <v>#N/A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576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e">
        <f>IF(FJ$17&lt;&gt;0,LOOKUP(FJ$17,$FJ$9:$GF$9,$FJ14:$GF14),0)</f>
        <v>#N/A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577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4" t="s">
        <v>245</v>
      </c>
      <c r="FC31" s="365"/>
      <c r="FD31" s="366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413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438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549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414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>
        <f t="shared" ref="FJ34:GF34" si="49">IF(ISNUMBER(SEARCH("S*",FJ$17)),FJ20,"")</f>
        <v>0</v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>
        <f t="shared" ref="FJ35:GF35" si="50">IF(ISNUMBER(SEARCH("S*",FJ$17)),FJ21,"")</f>
        <v>0</v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578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471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>
        <f>IF(ISNUMBER(SEARCH("S*",FJ$17)),FJ23,"")</f>
        <v>0</v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8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472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>
        <f>IF(ISNUMBER(SEARCH("S*",FJ$17)),FJ24,"")</f>
        <v>0</v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85" customHeight="1" x14ac:dyDescent="0.45">
      <c r="B38" t="s">
        <v>548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417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473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323</v>
      </c>
    </row>
    <row r="39" spans="2:188" ht="14.8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>
        <f t="shared" ref="FJ39:GF39" si="53">IF(ISNUMBER(SEARCH("P*",FJ$17)),FJ20,"")</f>
        <v>0</v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8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528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4" t="s">
        <v>245</v>
      </c>
      <c r="FC40" s="365"/>
      <c r="FD40" s="366"/>
      <c r="FE40" s="386" t="s">
        <v>247</v>
      </c>
      <c r="FF40" s="387"/>
      <c r="FG40" s="34" t="s">
        <v>259</v>
      </c>
      <c r="FJ40" s="27">
        <f t="shared" ref="FJ40:GF40" si="54">IF(ISNUMBER(SEARCH("P*",FJ$17)),FJ21,"")</f>
        <v>0</v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8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>
        <f>IF(ISNUMBER(SEARCH("P*",FJ$17)),FJ23,"")</f>
        <v>0</v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85" customHeight="1" x14ac:dyDescent="0.45">
      <c r="B42" t="s">
        <v>465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>
        <f>IF(ISNUMBER(SEARCH("P*",FJ$17)),FJ24,"")</f>
        <v>0</v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85" customHeight="1" x14ac:dyDescent="0.45">
      <c r="B43" t="s">
        <v>466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465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85" customHeight="1" thickBot="1" x14ac:dyDescent="0.5">
      <c r="B44" t="s">
        <v>467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466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0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85" customHeight="1" thickTop="1" thickBot="1" x14ac:dyDescent="0.5">
      <c r="B45" t="s">
        <v>468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467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0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469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468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0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470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469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324</v>
      </c>
      <c r="FJ47" s="27">
        <f>IF(ISNUMBER(SEARCH("A*",FJ$17)),FJ23,"")</f>
        <v>0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471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470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0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472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471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4" t="s">
        <v>245</v>
      </c>
      <c r="FC49" s="365"/>
      <c r="FD49" s="366"/>
      <c r="FE49" s="386" t="s">
        <v>247</v>
      </c>
      <c r="FF49" s="387"/>
      <c r="FG49" s="34" t="s">
        <v>259</v>
      </c>
    </row>
    <row r="50" spans="2:186" x14ac:dyDescent="0.45">
      <c r="B50" t="s">
        <v>473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472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473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357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538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1</v>
      </c>
      <c r="FK52" s="27">
        <f>IF(FJ52&lt;&gt;0,AVERAGE(FJ34:GF34),"")</f>
        <v>0</v>
      </c>
      <c r="FL52" s="27">
        <v>400</v>
      </c>
      <c r="FM52" s="93">
        <f>IF(FJ52&lt;&gt;0,FJ52*FK52/FL52,"")</f>
        <v>0</v>
      </c>
      <c r="FO52" s="27">
        <f>COLUMNS(FJ39:GF39)-COUNTBLANK(FJ39:GF39)</f>
        <v>1</v>
      </c>
      <c r="FP52" s="27">
        <f>IF(FO52&lt;&gt;0,AVERAGE(FJ39:GF39),"")</f>
        <v>0</v>
      </c>
      <c r="FQ52" s="27">
        <v>380</v>
      </c>
      <c r="FR52" s="93">
        <f>IF(FO52&lt;&gt;0,FO52*FP52/FQ52,"")</f>
        <v>0</v>
      </c>
      <c r="FT52" s="103">
        <f>ROUND(AVERAGE(FM52,FR52)*100,0)</f>
        <v>0</v>
      </c>
      <c r="FU52" s="103">
        <f>IF(FV52&lt;&gt;"",FT52,"")</f>
        <v>0</v>
      </c>
      <c r="FV52" s="27" t="str">
        <f>IF(FT52&gt;FT59,"SAT","")&amp;IF(FT52=FM59,"EQUAL","")</f>
        <v>EQUAL</v>
      </c>
      <c r="FX52" s="90" t="s">
        <v>352</v>
      </c>
      <c r="FY52" s="90" t="s">
        <v>353</v>
      </c>
      <c r="FZ52" s="104" t="s">
        <v>354</v>
      </c>
      <c r="GA52" s="90" t="s">
        <v>355</v>
      </c>
      <c r="GB52" s="90" t="s">
        <v>247</v>
      </c>
      <c r="GC52" s="90" t="s">
        <v>354</v>
      </c>
      <c r="GD52" s="90" t="s">
        <v>356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1</v>
      </c>
      <c r="FK53" s="27">
        <f>IF(FJ53&lt;&gt;0,AVERAGE(FJ35:GF35),"")</f>
        <v>0</v>
      </c>
      <c r="FL53" s="27">
        <v>400</v>
      </c>
      <c r="FM53" s="93">
        <f>IF(FJ53&lt;&gt;0,FJ53*FK53/FL53,"")</f>
        <v>0</v>
      </c>
      <c r="FO53" s="27">
        <f>COLUMNS(FJ40:GF40)-COUNTBLANK(FJ40:GF40)</f>
        <v>1</v>
      </c>
      <c r="FP53" s="27">
        <f>IF(FO53&lt;&gt;0,AVERAGE(FJ40:GF40),"")</f>
        <v>0</v>
      </c>
      <c r="FQ53" s="27">
        <v>380</v>
      </c>
      <c r="FR53" s="93">
        <f>IF(FO53&lt;&gt;0,FO53*FP53/FQ53,"")</f>
        <v>0</v>
      </c>
      <c r="FT53" s="103">
        <f>ROUND(AVERAGE(FM53,FR53)*100,0)</f>
        <v>0</v>
      </c>
      <c r="FU53" s="103">
        <f>IF(FV53&lt;&gt;"",FT53,"")</f>
        <v>0</v>
      </c>
      <c r="FV53" s="27" t="str">
        <f>IF(FT53&gt;FT60,"SAT","")&amp;IF(FT53=FM60,"EQUAL","")</f>
        <v>EQUAL</v>
      </c>
      <c r="FX53" s="94" t="s">
        <v>349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>
        <f>INDEX(FJ20:GF20,,MATCH(1,FJ$19:GF$19,0))</f>
        <v>0</v>
      </c>
      <c r="GC53" s="8">
        <f>IF(ISNUMBER(SEARCH("S*",_xlfn.CONCAT(FJ17:GF17))),400,0)+
  IF(ISNUMBER(SEARCH("P*",_xlfn.CONCAT(FJ17:GF17))),380,0)+
  IF(ISNUMBER(SEARCH("A*",_xlfn.CONCAT(FJ17:GF17))),36,0)</f>
        <v>816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350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0</v>
      </c>
      <c r="GC54" s="98">
        <f>IF(ISNUMBER(SEARCH("S*",_xlfn.CONCAT(FJ17:GF17))),400,0)+
  IF(ISNUMBER(SEARCH("P*",_xlfn.CONCAT(FJ17:GF17))),380,0)+
  IF(ISNUMBER(SEARCH("A*",_xlfn.CONCAT(FJ17:GF17))),36,0)</f>
        <v>816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1</v>
      </c>
      <c r="FK55" s="27">
        <f>IF(FJ55&lt;&gt;0,AVERAGE(FJ36:GF36),"")</f>
        <v>0</v>
      </c>
      <c r="FL55" s="27">
        <v>800</v>
      </c>
      <c r="FM55" s="93">
        <f>IF(FJ55&lt;&gt;0,FJ55*FK55/FL55,"")</f>
        <v>0</v>
      </c>
      <c r="FO55" s="27">
        <f>COLUMNS(FJ41:GF41)-COUNTBLANK(FJ41:GF41)</f>
        <v>1</v>
      </c>
      <c r="FP55" s="27">
        <f>IF(FO55&lt;&gt;0,AVERAGE(FJ41:GF41),"")</f>
        <v>0</v>
      </c>
      <c r="FQ55" s="27">
        <v>760</v>
      </c>
      <c r="FR55" s="93">
        <f>IF(FO55&lt;&gt;0,FO55*FP55/FQ55,"")</f>
        <v>0</v>
      </c>
      <c r="FT55" s="103">
        <f>ROUND(AVERAGE(FM55,FR55)*100,0)</f>
        <v>0</v>
      </c>
      <c r="FU55" s="103">
        <f>IF(FV55&lt;&gt;"",FT55,"")</f>
        <v>0</v>
      </c>
      <c r="FV55" s="27" t="str">
        <f>IF(FT55&gt;FT61,"SAT","")&amp;IF(FT55=FM61,"EQUAL","")</f>
        <v>EQUAL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>
        <f>SUM(GB53:GB54)</f>
        <v>0</v>
      </c>
      <c r="GC55" s="98">
        <f>IF(ISNUMBER(SEARCH("S*",_xlfn.CONCAT(FJ17:GF17))),800,0)+
  IF(ISNUMBER(SEARCH("P*",_xlfn.CONCAT(FJ17:GF17))),760,0)+
  IF(ISNUMBER(SEARCH("A*",_xlfn.CONCAT(FJ17:GF17))),36,0)</f>
        <v>1596</v>
      </c>
      <c r="GD55" s="107" t="e">
        <f>INDEX(FJ28:GF28,,MATCH(1,FJ$19:GF$19,0))</f>
        <v>#N/A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325</v>
      </c>
      <c r="FJ56" s="27">
        <f>COLUMNS(FJ37:GF37)-COUNTBLANK(FJ37:GF37)</f>
        <v>1</v>
      </c>
      <c r="FK56" s="27">
        <f>IF(FJ56&lt;&gt;0,AVERAGE(FJ37:GF37),"")</f>
        <v>0</v>
      </c>
      <c r="FL56" s="27">
        <v>1600</v>
      </c>
      <c r="FM56" s="93">
        <f>IF(FJ56&lt;&gt;0,FJ56*FK56/FL56,"")</f>
        <v>0</v>
      </c>
      <c r="FO56" s="27">
        <f>COLUMNS(FJ42:GF42)-COUNTBLANK(FJ42:GF42)</f>
        <v>1</v>
      </c>
      <c r="FP56" s="27">
        <f>IF(FO56&lt;&gt;0,AVERAGE(FJ42:GF42),"")</f>
        <v>0</v>
      </c>
      <c r="FQ56" s="27">
        <v>1520</v>
      </c>
      <c r="FR56" s="93">
        <f>IF(FO56&lt;&gt;0,FO56*FP56/FQ56,"")</f>
        <v>0</v>
      </c>
      <c r="FT56" s="103">
        <f>ROUND(AVERAGE(FM56,FR56)*100,0)</f>
        <v>0</v>
      </c>
      <c r="FU56" s="103">
        <f>IF(FV56&lt;&gt;"",FT56,"")</f>
        <v>0</v>
      </c>
      <c r="FV56" s="27" t="str">
        <f>IF(FT56&gt;FT62,"SAT","")&amp;IF(FT56=FM62,"EQUAL","")</f>
        <v>EQUAL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0</v>
      </c>
      <c r="GC56" s="98">
        <f>IF(ISNUMBER(SEARCH("S*",_xlfn.CONCAT(FJ17:GF17))),800,0)+
  IF(ISNUMBER(SEARCH("P*",_xlfn.CONCAT(FJ17:GF17))),760,0)+
  IF(ISNUMBER(SEARCH("A*",_xlfn.CONCAT(FJ17:GF17))),36,0)</f>
        <v>1596</v>
      </c>
      <c r="GD56" s="107" t="e">
        <f>INDEX(FJ29:GF29,,MATCH(1,FJ$19:GF$19,0))</f>
        <v>#N/A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539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0</v>
      </c>
      <c r="GC57" s="98">
        <f>IF(ISNUMBER(SEARCH("S*",_xlfn.CONCAT(FJ17:GF17))),1600,0)+
  IF(ISNUMBER(SEARCH("P*",_xlfn.CONCAT(FJ17:GF17))),1520,0)+
  IF(ISNUMBER(SEARCH("A*",_xlfn.CONCAT(FJ17:GF17))),36,0)</f>
        <v>3156</v>
      </c>
      <c r="GD57" s="107" t="e">
        <f>INDEX(FJ30:GF30,,MATCH(1,FJ$19:GF$19,0))</f>
        <v>#N/A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444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4" t="s">
        <v>245</v>
      </c>
      <c r="FC58" s="365"/>
      <c r="FD58" s="366"/>
      <c r="FE58" s="386" t="s">
        <v>247</v>
      </c>
      <c r="FF58" s="387"/>
      <c r="FG58" s="34" t="s">
        <v>259</v>
      </c>
      <c r="FJ58" s="16" t="s">
        <v>358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445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0</v>
      </c>
      <c r="FL59" s="27">
        <v>36</v>
      </c>
      <c r="FM59" s="102">
        <f>IF(FJ59&lt;&gt;0,FJ59*FK59/FL59,"")</f>
        <v>0</v>
      </c>
      <c r="FT59" s="29">
        <f>ROUND(FM59*100,0)</f>
        <v>0</v>
      </c>
      <c r="FU59" s="103" t="str">
        <f>IF(FV59&lt;&gt;"",FT59,"")</f>
        <v/>
      </c>
      <c r="FV59" s="27" t="str">
        <f>IF(FT59&gt;FT52,"ACT","")</f>
        <v/>
      </c>
      <c r="GB59" s="90" t="s">
        <v>265</v>
      </c>
      <c r="GC59" s="90" t="s">
        <v>358</v>
      </c>
      <c r="GD59" s="90" t="s">
        <v>360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0</v>
      </c>
      <c r="FL60" s="27">
        <v>36</v>
      </c>
      <c r="FM60" s="102">
        <f>IF(FJ60&lt;&gt;0,FJ60*FK60/FL60,"")</f>
        <v>0</v>
      </c>
      <c r="FT60" s="29">
        <f>ROUND(FM60*100,0)</f>
        <v>0</v>
      </c>
      <c r="FU60" s="103" t="str">
        <f>IF(FV60&lt;&gt;"",FT60,"")</f>
        <v/>
      </c>
      <c r="FV60" s="27" t="str">
        <f>IF(FT60&gt;FT53,"ACT","")</f>
        <v/>
      </c>
      <c r="GB60" s="103">
        <f>FT52</f>
        <v>0</v>
      </c>
      <c r="GC60" s="27">
        <f>FT59</f>
        <v>0</v>
      </c>
      <c r="GD60" s="27" t="str">
        <f>_xlfn.CONCAT(FV52,FV59)</f>
        <v>EQUAL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0</v>
      </c>
      <c r="FL61" s="27">
        <v>36</v>
      </c>
      <c r="FM61" s="102">
        <f>IF(FJ61&lt;&gt;0,FJ61*FK61/FL61,"")</f>
        <v>0</v>
      </c>
      <c r="FT61" s="29">
        <f>ROUND(FM61*100,0)</f>
        <v>0</v>
      </c>
      <c r="FU61" s="103" t="str">
        <f>IF(FV61&lt;&gt;"",FT61,"")</f>
        <v/>
      </c>
      <c r="FV61" s="27" t="str">
        <f>IF(FT61&gt;FT55,"ACT","")</f>
        <v/>
      </c>
      <c r="GB61" s="103">
        <f>FT53</f>
        <v>0</v>
      </c>
      <c r="GC61" s="27">
        <f>FT60</f>
        <v>0</v>
      </c>
      <c r="GD61" s="27" t="str">
        <f>_xlfn.CONCAT(FV53,FV60)</f>
        <v>EQUAL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533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0</v>
      </c>
      <c r="FL62" s="27">
        <v>36</v>
      </c>
      <c r="FM62" s="102">
        <f>IF(FJ62&lt;&gt;0,FJ62*FK62/FL62,"")</f>
        <v>0</v>
      </c>
      <c r="FT62" s="29">
        <f>ROUND(FM62*100,0)</f>
        <v>0</v>
      </c>
      <c r="FU62" s="103" t="str">
        <f>IF(FV62&lt;&gt;"",FT62,"")</f>
        <v/>
      </c>
      <c r="FV62" s="27" t="str">
        <f>IF(FT62&gt;FT56,"ACT","")</f>
        <v/>
      </c>
      <c r="FX62" s="81" t="s">
        <v>361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362</v>
      </c>
      <c r="GC62" s="27">
        <f>FT62</f>
        <v>0</v>
      </c>
      <c r="GD62" s="27" t="str">
        <f>_xlfn.CONCAT(FV56,FV62)</f>
        <v>EQUAL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534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0</v>
      </c>
      <c r="FL63" s="27">
        <v>36</v>
      </c>
      <c r="FM63" s="102">
        <f>IF(FJ63&lt;&gt;0,FJ63*FK63/FL63,"")</f>
        <v>0</v>
      </c>
      <c r="FT63" s="29">
        <f>ROUND(FM63*100,0)</f>
        <v>0</v>
      </c>
      <c r="FU63" s="103" t="str">
        <f>IF(FV63&lt;&gt;"",FT63,"")</f>
        <v/>
      </c>
      <c r="FV63" s="27" t="str">
        <f>IF(FT63&gt;FT57,"ACT","")</f>
        <v/>
      </c>
      <c r="GB63" s="103">
        <f>FT55</f>
        <v>0</v>
      </c>
      <c r="GC63" s="27">
        <f>FT61</f>
        <v>0</v>
      </c>
      <c r="GD63" s="27" t="str">
        <f>_xlfn.CONCAT(FV55,FV61)</f>
        <v>EQUAL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535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10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>
        <f>FT56</f>
        <v>0</v>
      </c>
      <c r="GC64" s="27">
        <f>FT63</f>
        <v>0</v>
      </c>
      <c r="GD64" s="27" t="str">
        <f>_xlfn.CONCAT(FV57,FV63)</f>
        <v/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536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10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326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537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20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3" t="e">
        <f>IF(SUM(FJ19:GF19)=1,_xlfn.CONCAT(FJ18:GF18),"TEST COMPARISON")</f>
        <v>#N/A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4" t="s">
        <v>245</v>
      </c>
      <c r="FC67" s="365"/>
      <c r="FD67" s="366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0</v>
      </c>
      <c r="GC68" s="8" t="str">
        <f>IF(SUM($FJ$19:$GF$19)=1,"/"&amp;GC53,GC60)</f>
        <v>/816</v>
      </c>
      <c r="GD68" s="80" t="str">
        <f>IF(SUM($FJ$19:$GF$19)=1,GD53,GD60)</f>
        <v>-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465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0</v>
      </c>
      <c r="GC69" s="98" t="str">
        <f>IF(SUM($FJ$19:$GF$19)=1,"/"&amp;GC54,GC61)</f>
        <v>/816</v>
      </c>
      <c r="GD69" s="80" t="str">
        <f>IF(SUM($FJ$19:$GF$19)=1,GD54,GD61)</f>
        <v>-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466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0</v>
      </c>
      <c r="GC70" s="98" t="str">
        <f>IF(SUM($FJ$19:$GF$19)=1,"/"&amp;GC55,GC62)</f>
        <v>/1596</v>
      </c>
      <c r="GD70" s="80" t="e">
        <f>IF(SUM($FJ$19:$GF$19)=1,GD55,GD62)</f>
        <v>#N/A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467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0</v>
      </c>
      <c r="GC71" s="98" t="str">
        <f>IF(SUM($FJ$19:$GF$19)=1,"/"&amp;GC56,GC63)</f>
        <v>/1596</v>
      </c>
      <c r="GD71" s="80" t="e">
        <f>IF(SUM($FJ$19:$GF$19)=1,GD56,GD63)</f>
        <v>#N/A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479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0</v>
      </c>
      <c r="GC72" s="98" t="str">
        <f>IF(SUM($FJ$19:$GF$19)=1,"/"&amp;GC57,GC64)</f>
        <v>/3156</v>
      </c>
      <c r="GD72" s="80" t="e">
        <f>IF(SUM($FJ$19:$GF$19)=1,GD57,GD64)</f>
        <v>#N/A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480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481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327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468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469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4" t="s">
        <v>245</v>
      </c>
      <c r="FC76" s="365"/>
      <c r="FD76" s="366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470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482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483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484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471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10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472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10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473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328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32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10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485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10</v>
      </c>
      <c r="D85" s="27">
        <f t="shared" si="102"/>
        <v>10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10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486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4" t="s">
        <v>245</v>
      </c>
      <c r="FC85" s="365"/>
      <c r="FD85" s="366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10</v>
      </c>
      <c r="D86" s="27">
        <f t="shared" si="102"/>
        <v>10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24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487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27</v>
      </c>
      <c r="D87" s="27">
        <f t="shared" si="105"/>
        <v>27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10</v>
      </c>
      <c r="AC87" s="27">
        <f t="shared" ref="AC87:AX88" si="106">IF(ISNUMBER(SEARCH("P",AC$4)),10,0)</f>
        <v>10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10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10</v>
      </c>
      <c r="AC88" s="27">
        <f t="shared" si="106"/>
        <v>10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10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24</v>
      </c>
      <c r="AC89" s="27">
        <f t="shared" ref="AC89:AX89" si="110">IF(ISNUMBER(SEARCH("P",AC$4)),24,0)</f>
        <v>24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20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10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10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55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329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474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4" t="s">
        <v>245</v>
      </c>
      <c r="FC94" s="365"/>
      <c r="FD94" s="366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330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4" t="s">
        <v>245</v>
      </c>
      <c r="FC103" s="365"/>
      <c r="FD103" s="366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331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332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333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334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475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10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10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20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8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10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10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20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335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18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18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5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14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19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4" t="s">
        <v>245</v>
      </c>
      <c r="FC148" s="365"/>
      <c r="FD148" s="366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7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10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17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8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14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22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10</v>
      </c>
      <c r="BB151" s="27">
        <f t="shared" ref="BB151:BW152" si="281">IF(ISNUMBER(SEARCH("P",BB$4)),10,0)</f>
        <v>10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10</v>
      </c>
      <c r="CA151" s="27">
        <f t="shared" ref="CA151:CV152" si="282">IF(ISNUMBER(SEARCH("P",CA$4)),10,0)</f>
        <v>10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20</v>
      </c>
      <c r="CZ151" s="27">
        <f t="shared" si="115"/>
        <v>20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10</v>
      </c>
      <c r="BB152" s="27">
        <f t="shared" si="281"/>
        <v>10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10</v>
      </c>
      <c r="CA152" s="27">
        <f t="shared" si="282"/>
        <v>10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20</v>
      </c>
      <c r="CZ152" s="27">
        <f t="shared" si="115"/>
        <v>20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11</v>
      </c>
      <c r="CA153" s="27">
        <f t="shared" ref="CA153:CV154" si="291">IF(ISNUMBER(SEARCH("P",CA$4)),11,0)</f>
        <v>11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11</v>
      </c>
      <c r="CZ153" s="27">
        <f t="shared" ref="CZ153:CZ162" si="294">BB153+CA153</f>
        <v>11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7</v>
      </c>
      <c r="BB154" s="27">
        <f t="shared" ref="BB154:BW154" si="319">IF(ISNUMBER(SEARCH("P",BB$4)),7,0)</f>
        <v>7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11</v>
      </c>
      <c r="CA154" s="27">
        <f t="shared" si="291"/>
        <v>11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18</v>
      </c>
      <c r="CZ154" s="27">
        <f t="shared" si="294"/>
        <v>18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4</v>
      </c>
      <c r="BB155" s="27">
        <f t="shared" ref="BB155:BW155" si="322">IF(ISNUMBER(SEARCH("P",BB$4)),4,0)</f>
        <v>4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9</v>
      </c>
      <c r="CA155" s="27">
        <f t="shared" ref="CA155:CV155" si="323">IF(ISNUMBER(SEARCH("P",CA$4)),9,0)</f>
        <v>9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13</v>
      </c>
      <c r="CZ155" s="27">
        <f t="shared" si="294"/>
        <v>13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336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6</v>
      </c>
      <c r="BB156" s="27">
        <f t="shared" ref="BB156:BW156" si="326">IF(ISNUMBER(SEARCH("P",BB$4)),6,0)</f>
        <v>6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11</v>
      </c>
      <c r="CA156" s="27">
        <f t="shared" ref="CA156:CV156" si="327">IF(ISNUMBER(SEARCH("P",CA$4)),11,0)</f>
        <v>11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17</v>
      </c>
      <c r="CZ156" s="27">
        <f t="shared" si="294"/>
        <v>17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463</v>
      </c>
      <c r="DZ156" s="76" t="s">
        <v>262</v>
      </c>
      <c r="EA156" s="76" t="s">
        <v>464</v>
      </c>
      <c r="EB156" s="76" t="s">
        <v>364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10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10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402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597</v>
      </c>
      <c r="EF157" s="90" t="s">
        <v>594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10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10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40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40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20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20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20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20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10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20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20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10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32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337</v>
      </c>
    </row>
    <row r="165" spans="2:163" x14ac:dyDescent="0.45">
      <c r="B165" t="str">
        <f t="shared" si="229"/>
        <v>PSAT First 10</v>
      </c>
      <c r="C165" s="47">
        <f t="shared" ref="C165:Y165" si="356">C85*C$2</f>
        <v>10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10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10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27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10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24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10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10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24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338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4" t="s">
        <v>245</v>
      </c>
      <c r="FC175" s="365"/>
      <c r="FD175" s="366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4" t="s">
        <v>388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394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395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396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397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339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398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408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4" t="s">
        <v>245</v>
      </c>
      <c r="FC184" s="365"/>
      <c r="FD184" s="366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409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4" t="s">
        <v>399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4" t="s">
        <v>358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347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400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401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340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4" t="s">
        <v>245</v>
      </c>
      <c r="FC193" s="365"/>
      <c r="FD193" s="366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341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4" t="s">
        <v>245</v>
      </c>
      <c r="FC202" s="365"/>
      <c r="FD202" s="366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463</v>
      </c>
      <c r="E210" s="76" t="s">
        <v>262</v>
      </c>
      <c r="F210" s="91" t="s">
        <v>464</v>
      </c>
      <c r="G210" s="91" t="s">
        <v>364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368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597</v>
      </c>
      <c r="K211" s="90" t="s">
        <v>594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372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463</v>
      </c>
      <c r="AD215" s="76" t="s">
        <v>262</v>
      </c>
      <c r="AE215" s="91" t="s">
        <v>464</v>
      </c>
      <c r="AF215" s="91" t="s">
        <v>364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374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597</v>
      </c>
      <c r="AJ216" s="90" t="s">
        <v>594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410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375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462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379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380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381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411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384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385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386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387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4" t="s">
        <v>388</v>
      </c>
      <c r="C237" s="365"/>
      <c r="D237" s="365"/>
      <c r="E237" s="365"/>
      <c r="F237" s="365"/>
      <c r="G237" s="365"/>
      <c r="H237" s="366"/>
      <c r="AA237" s="115" t="s">
        <v>413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4" t="s">
        <v>358</v>
      </c>
      <c r="C238" s="365"/>
      <c r="D238" s="365"/>
      <c r="E238" s="365"/>
      <c r="F238" s="365"/>
      <c r="G238" s="365"/>
      <c r="H238" s="366"/>
      <c r="AA238" s="115" t="s">
        <v>414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389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390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416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391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392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4" t="s">
        <v>393</v>
      </c>
      <c r="C243" s="365"/>
      <c r="D243" s="365"/>
      <c r="E243" s="365"/>
      <c r="F243" s="365"/>
      <c r="G243" s="365"/>
      <c r="H243" s="366"/>
      <c r="AA243" s="115" t="s">
        <v>417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394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395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396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397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398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399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4" t="s">
        <v>399</v>
      </c>
      <c r="C250" s="365"/>
      <c r="D250" s="365"/>
      <c r="E250" s="365"/>
      <c r="F250" s="365"/>
      <c r="G250" s="365"/>
      <c r="H250" s="366"/>
      <c r="AA250" s="364" t="s">
        <v>358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358</v>
      </c>
      <c r="C251" s="365"/>
      <c r="D251" s="365"/>
      <c r="E251" s="365"/>
      <c r="F251" s="365"/>
      <c r="G251" s="365"/>
      <c r="H251" s="366"/>
      <c r="AA251" s="115" t="s">
        <v>347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347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400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400</v>
      </c>
      <c r="C253" s="29">
        <f>SUM(C128:Y128)</f>
        <v>0</v>
      </c>
      <c r="D253" s="29">
        <f>E253-C253</f>
        <v>10</v>
      </c>
      <c r="E253" s="29">
        <f>SUM(C168:Y168)</f>
        <v>10</v>
      </c>
      <c r="F253" s="29" t="str">
        <f t="shared" si="673"/>
        <v>10 / 10</v>
      </c>
      <c r="G253" s="112">
        <f t="shared" si="674"/>
        <v>1</v>
      </c>
      <c r="H253" s="119" t="s">
        <v>264</v>
      </c>
      <c r="AA253" s="115" t="s">
        <v>401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401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347</v>
      </c>
      <c r="AB255" s="29">
        <f>SUM(AB126:AX126)</f>
        <v>0</v>
      </c>
      <c r="AC255" s="29">
        <f>AD255-AB255</f>
        <v>10</v>
      </c>
      <c r="AD255" s="29">
        <f>SUM(AB167:AX167)</f>
        <v>10</v>
      </c>
      <c r="AE255" s="29" t="str">
        <f>IF(AD255&lt;&gt;0,AC255&amp;" / "&amp;AD255,"")</f>
        <v>10 / 10</v>
      </c>
      <c r="AF255" s="112">
        <f>IF(AD255&lt;&gt;0,AC255/AD255,"")</f>
        <v>1</v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347</v>
      </c>
      <c r="C256" s="29">
        <f>SUM(C123:Y123)</f>
        <v>0</v>
      </c>
      <c r="D256" s="29">
        <f>E256-C256</f>
        <v>10</v>
      </c>
      <c r="E256" s="29">
        <f>SUM(C163:Y163)</f>
        <v>10</v>
      </c>
      <c r="F256" s="29" t="str">
        <f t="shared" si="673"/>
        <v>10 / 10</v>
      </c>
      <c r="G256" s="112">
        <f t="shared" si="674"/>
        <v>1</v>
      </c>
      <c r="H256" s="119" t="s">
        <v>264</v>
      </c>
      <c r="AA256" s="115" t="s">
        <v>400</v>
      </c>
      <c r="AB256" s="29">
        <f>SUM(AB125:AX125)</f>
        <v>0</v>
      </c>
      <c r="AC256" s="29">
        <f>AD256-AB256</f>
        <v>10</v>
      </c>
      <c r="AD256" s="29">
        <f>SUM(AB166:AX166)</f>
        <v>10</v>
      </c>
      <c r="AE256" s="29" t="str">
        <f>IF(AD256&lt;&gt;0,AC256&amp;" / "&amp;AD256,"")</f>
        <v>10 / 10</v>
      </c>
      <c r="AF256" s="112">
        <f>IF(AD256&lt;&gt;0,AC256/AD256,"")</f>
        <v>1</v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400</v>
      </c>
      <c r="C257" s="29">
        <f>SUM(C122:Y122)</f>
        <v>0</v>
      </c>
      <c r="D257" s="29">
        <f>E257-C257</f>
        <v>10</v>
      </c>
      <c r="E257" s="29">
        <f>SUM(C162:Y162)</f>
        <v>10</v>
      </c>
      <c r="F257" s="29" t="str">
        <f t="shared" si="673"/>
        <v>10 / 10</v>
      </c>
      <c r="G257" s="112">
        <f t="shared" si="674"/>
        <v>1</v>
      </c>
      <c r="H257" s="119" t="s">
        <v>264</v>
      </c>
      <c r="AA257" s="115" t="s">
        <v>401</v>
      </c>
      <c r="AB257" s="29">
        <f>SUM(AB127:AX127)</f>
        <v>0</v>
      </c>
      <c r="AC257" s="29">
        <f>AD257-AB257</f>
        <v>24</v>
      </c>
      <c r="AD257" s="29">
        <f>SUM(AB168:AX168)</f>
        <v>24</v>
      </c>
      <c r="AE257" s="29" t="str">
        <f>IF(AD257&lt;&gt;0,AC257&amp;" / "&amp;AD257,"")</f>
        <v>24 / 24</v>
      </c>
      <c r="AF257" s="112">
        <f>IF(AD257&lt;&gt;0,AC257/AD257,"")</f>
        <v>1</v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401</v>
      </c>
      <c r="C258" s="29">
        <f>SUM(C124:Y124)</f>
        <v>0</v>
      </c>
      <c r="D258" s="29">
        <f>E258-C258</f>
        <v>32</v>
      </c>
      <c r="E258" s="29">
        <f>SUM(C164:Y164)</f>
        <v>32</v>
      </c>
      <c r="F258" s="29" t="str">
        <f t="shared" si="673"/>
        <v>32 / 32</v>
      </c>
      <c r="G258" s="112">
        <f t="shared" si="674"/>
        <v>1</v>
      </c>
      <c r="H258" s="119" t="s">
        <v>264</v>
      </c>
      <c r="AA258" s="364" t="s">
        <v>357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357</v>
      </c>
      <c r="C259" s="365"/>
      <c r="D259" s="365"/>
      <c r="E259" s="365"/>
      <c r="F259" s="365"/>
      <c r="G259" s="365"/>
      <c r="H259" s="366"/>
      <c r="AA259" s="115" t="s">
        <v>347</v>
      </c>
      <c r="AB259" s="29">
        <f>SUM(AB129:AX129)</f>
        <v>0</v>
      </c>
      <c r="AC259" s="29">
        <f>AD259-AB259</f>
        <v>10</v>
      </c>
      <c r="AD259" s="29">
        <f>SUM(AB170:AX170)</f>
        <v>10</v>
      </c>
      <c r="AE259" s="29" t="str">
        <f>IF(AD259&lt;&gt;0,AC259&amp;" / "&amp;AD259,"")</f>
        <v>10 / 10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347</v>
      </c>
      <c r="C260" s="29">
        <f>SUM(C126:Y126)</f>
        <v>0</v>
      </c>
      <c r="D260" s="29">
        <f>E260-C260</f>
        <v>10</v>
      </c>
      <c r="E260" s="29">
        <f>SUM(C166:Y166)</f>
        <v>10</v>
      </c>
      <c r="F260" s="29" t="str">
        <f t="shared" si="673"/>
        <v>10 / 10</v>
      </c>
      <c r="G260" s="112">
        <f t="shared" si="674"/>
        <v>1</v>
      </c>
      <c r="H260" s="119" t="s">
        <v>264</v>
      </c>
      <c r="AA260" s="115" t="s">
        <v>400</v>
      </c>
      <c r="AB260" s="29">
        <f>SUM(AB128:AX128)</f>
        <v>0</v>
      </c>
      <c r="AC260" s="29">
        <f>AD260-AB260</f>
        <v>10</v>
      </c>
      <c r="AD260" s="29">
        <f>SUM(AB169:AX169)</f>
        <v>10</v>
      </c>
      <c r="AE260" s="29" t="str">
        <f>IF(AD260&lt;&gt;0,AC260&amp;" / "&amp;AD260,"")</f>
        <v>10 / 10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400</v>
      </c>
      <c r="C261" s="29">
        <f>SUM(C125:Y125)</f>
        <v>0</v>
      </c>
      <c r="D261" s="29">
        <f>E261-C261</f>
        <v>10</v>
      </c>
      <c r="E261" s="29">
        <f>SUM(C165:Y165)</f>
        <v>10</v>
      </c>
      <c r="F261" s="29" t="str">
        <f t="shared" si="673"/>
        <v>10 / 10</v>
      </c>
      <c r="G261" s="112">
        <f t="shared" si="674"/>
        <v>1</v>
      </c>
      <c r="H261" s="119" t="s">
        <v>264</v>
      </c>
      <c r="AA261" s="115" t="s">
        <v>401</v>
      </c>
      <c r="AB261" s="29">
        <f>SUM(AB130:AX130)</f>
        <v>0</v>
      </c>
      <c r="AC261" s="29">
        <f>AD261-AB261</f>
        <v>24</v>
      </c>
      <c r="AD261" s="29">
        <f>SUM(AB171:AX171)</f>
        <v>24</v>
      </c>
      <c r="AE261" s="29" t="str">
        <f>IF(AD261&lt;&gt;0,AC261&amp;" / "&amp;AD261,"")</f>
        <v>24 / 24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401</v>
      </c>
      <c r="C262" s="29">
        <f>SUM(C127:Y127)</f>
        <v>0</v>
      </c>
      <c r="D262" s="29">
        <f>E262-C262</f>
        <v>27</v>
      </c>
      <c r="E262" s="29">
        <f>SUM(C167:Y167)</f>
        <v>27</v>
      </c>
      <c r="F262" s="29" t="str">
        <f t="shared" si="673"/>
        <v>27 / 27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10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10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20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10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10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20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18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18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5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14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19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7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10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17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8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14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22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10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10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20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10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10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20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11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11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7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11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18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4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9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13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6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11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17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463</v>
      </c>
      <c r="DA381" s="124" t="s">
        <v>262</v>
      </c>
      <c r="DB381" s="125" t="s">
        <v>464</v>
      </c>
      <c r="DC381" s="125" t="s">
        <v>364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594</v>
      </c>
      <c r="BF382" s="90" t="s">
        <v>597</v>
      </c>
      <c r="BG382" s="90" t="s">
        <v>262</v>
      </c>
      <c r="CD382" s="90" t="s">
        <v>594</v>
      </c>
      <c r="CE382" s="90" t="s">
        <v>597</v>
      </c>
      <c r="CF382" s="90" t="s">
        <v>262</v>
      </c>
      <c r="CX382" s="364" t="s">
        <v>402</v>
      </c>
      <c r="CY382" s="365"/>
      <c r="CZ382" s="365"/>
      <c r="DA382" s="365"/>
      <c r="DB382" s="365"/>
      <c r="DC382" s="365"/>
      <c r="DD382" s="366"/>
      <c r="DF382" s="90" t="s">
        <v>597</v>
      </c>
      <c r="DG382" s="90" t="s">
        <v>594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419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420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421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424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423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425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426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428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429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430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431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432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433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434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435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437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438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439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440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441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442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443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444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445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446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447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448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449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450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451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358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452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453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454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476</v>
      </c>
      <c r="CY457" s="29">
        <f>SUM(CY224:DU224)</f>
        <v>0</v>
      </c>
      <c r="CZ457" s="29">
        <f>DA457-CY457</f>
        <v>19</v>
      </c>
      <c r="DA457" s="29">
        <f>SUM(CY300:DU300)</f>
        <v>19</v>
      </c>
      <c r="DB457" s="29" t="str">
        <f>IF(DA457&lt;&gt;0,CZ457&amp;" / "&amp;DA457,"")</f>
        <v>19 / 19</v>
      </c>
      <c r="DC457" s="112">
        <f>IF(DA457&lt;&gt;0,CZ457/DA457,"")</f>
        <v>1</v>
      </c>
      <c r="DD457" s="119" t="s">
        <v>264</v>
      </c>
    </row>
    <row r="458" spans="102:108" x14ac:dyDescent="0.45">
      <c r="CX458" s="115" t="s">
        <v>477</v>
      </c>
      <c r="CY458" s="29">
        <f>SUM(CY225:DU225)</f>
        <v>0</v>
      </c>
      <c r="CZ458" s="29">
        <f>DA458-CY458</f>
        <v>17</v>
      </c>
      <c r="DA458" s="29">
        <f>SUM(CY301:DU301)</f>
        <v>17</v>
      </c>
      <c r="DB458" s="29" t="str">
        <f>IF(DA458&lt;&gt;0,CZ458&amp;" / "&amp;DA458,"")</f>
        <v>17 / 17</v>
      </c>
      <c r="DC458" s="112">
        <f>IF(DA458&lt;&gt;0,CZ458/DA458,"")</f>
        <v>1</v>
      </c>
      <c r="DD458" s="119" t="s">
        <v>264</v>
      </c>
    </row>
    <row r="459" spans="102:108" x14ac:dyDescent="0.45">
      <c r="CX459" s="115" t="s">
        <v>478</v>
      </c>
      <c r="CY459" s="29">
        <f>SUM(CY226:DU226)</f>
        <v>0</v>
      </c>
      <c r="CZ459" s="29">
        <f>DA459-CY459</f>
        <v>22</v>
      </c>
      <c r="DA459" s="29">
        <f>SUM(CY302:DU302)</f>
        <v>22</v>
      </c>
      <c r="DB459" s="29" t="str">
        <f>IF(DA459&lt;&gt;0,CZ459&amp;" / "&amp;DA459,"")</f>
        <v>22 / 22</v>
      </c>
      <c r="DC459" s="112">
        <f>IF(DA459&lt;&gt;0,CZ459/DA459,"")</f>
        <v>1</v>
      </c>
      <c r="DD459" s="119" t="s">
        <v>264</v>
      </c>
    </row>
    <row r="460" spans="102:108" x14ac:dyDescent="0.45">
      <c r="CX460" s="364" t="s">
        <v>357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458</v>
      </c>
      <c r="CY461" s="29">
        <f>SUM(CY230:DU230)</f>
        <v>0</v>
      </c>
      <c r="CZ461" s="29">
        <f>DA461-CY461</f>
        <v>18</v>
      </c>
      <c r="DA461" s="29">
        <f>SUM(CY306:DU306)</f>
        <v>18</v>
      </c>
      <c r="DB461" s="29" t="str">
        <f>IF(DA461&lt;&gt;0,CZ461&amp;" / "&amp;DA461,"")</f>
        <v>18 / 18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456</v>
      </c>
      <c r="CY462" s="29">
        <f>SUM(CY231:DU231)</f>
        <v>0</v>
      </c>
      <c r="CZ462" s="29">
        <f>DA462-CY462</f>
        <v>13</v>
      </c>
      <c r="DA462" s="29">
        <f>SUM(CY307:DU307)</f>
        <v>13</v>
      </c>
      <c r="DB462" s="29" t="str">
        <f>IF(DA462&lt;&gt;0,CZ462&amp;" / "&amp;DA462,"")</f>
        <v>13 / 13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459</v>
      </c>
      <c r="CY463" s="29">
        <f>SUM(CY232:DU232)</f>
        <v>0</v>
      </c>
      <c r="CZ463" s="29">
        <f>DA463-CY463</f>
        <v>17</v>
      </c>
      <c r="DA463" s="29">
        <f>SUM(CY308:DU308)</f>
        <v>17</v>
      </c>
      <c r="DB463" s="29" t="str">
        <f>IF(DA463&lt;&gt;0,CZ463&amp;" / "&amp;DA463,"")</f>
        <v>17 / 17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399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358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347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400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401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347</v>
      </c>
      <c r="CY471" s="29">
        <f>SUM(CY222:DU222)</f>
        <v>0</v>
      </c>
      <c r="CZ471" s="29">
        <f>DA471-CY471</f>
        <v>20</v>
      </c>
      <c r="DA471" s="29">
        <f>SUM(CY298:DU298)</f>
        <v>20</v>
      </c>
      <c r="DB471" s="29" t="str">
        <f>IF(DA471&lt;&gt;0,CZ471&amp;" / "&amp;DA471,"")</f>
        <v>20 / 20</v>
      </c>
      <c r="DC471" s="112">
        <f>IF(DA471&lt;&gt;0,CZ471/DA471,"")</f>
        <v>1</v>
      </c>
      <c r="DD471" s="119" t="s">
        <v>264</v>
      </c>
    </row>
    <row r="472" spans="102:108" x14ac:dyDescent="0.45">
      <c r="CX472" s="115" t="s">
        <v>400</v>
      </c>
      <c r="CY472" s="29">
        <f>SUM(CY221:DU221)</f>
        <v>0</v>
      </c>
      <c r="CZ472" s="29">
        <f>DA472-CY472</f>
        <v>20</v>
      </c>
      <c r="DA472" s="29">
        <f>SUM(CY297:DU297)</f>
        <v>20</v>
      </c>
      <c r="DB472" s="29" t="str">
        <f>IF(DA472&lt;&gt;0,CZ472&amp;" / "&amp;DA472,"")</f>
        <v>20 / 20</v>
      </c>
      <c r="DC472" s="112">
        <f>IF(DA472&lt;&gt;0,CZ472/DA472,"")</f>
        <v>1</v>
      </c>
      <c r="DD472" s="119" t="s">
        <v>264</v>
      </c>
    </row>
    <row r="473" spans="102:108" x14ac:dyDescent="0.45">
      <c r="CX473" s="115" t="s">
        <v>401</v>
      </c>
      <c r="CY473" s="29">
        <f>SUM(CY223:DU223)</f>
        <v>0</v>
      </c>
      <c r="CZ473" s="29">
        <f>DA473-CY473</f>
        <v>18</v>
      </c>
      <c r="DA473" s="29">
        <f>SUM(CY299:DU299)</f>
        <v>18</v>
      </c>
      <c r="DB473" s="29" t="str">
        <f>IF(DA473&lt;&gt;0,CZ473&amp;" / "&amp;DA473,"")</f>
        <v>18 / 18</v>
      </c>
      <c r="DC473" s="112">
        <f>IF(DA473&lt;&gt;0,CZ473/DA473,"")</f>
        <v>1</v>
      </c>
      <c r="DD473" s="119" t="s">
        <v>264</v>
      </c>
    </row>
    <row r="474" spans="102:108" x14ac:dyDescent="0.45">
      <c r="CX474" s="364" t="s">
        <v>357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347</v>
      </c>
      <c r="CY475" s="29">
        <f>SUM(CY228:DU228)</f>
        <v>0</v>
      </c>
      <c r="CZ475" s="29">
        <f>DA475-CY475</f>
        <v>20</v>
      </c>
      <c r="DA475" s="29">
        <f>SUM(CY304:DU304)</f>
        <v>20</v>
      </c>
      <c r="DB475" s="29" t="str">
        <f>IF(DA475&lt;&gt;0,CZ475&amp;" / "&amp;DA475,"")</f>
        <v>20 / 20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400</v>
      </c>
      <c r="CY476" s="29">
        <f>SUM(CY227:DU227)</f>
        <v>0</v>
      </c>
      <c r="CZ476" s="29">
        <f>DA476-CY476</f>
        <v>20</v>
      </c>
      <c r="DA476" s="29">
        <f>SUM(CY303:DU303)</f>
        <v>20</v>
      </c>
      <c r="DB476" s="29" t="str">
        <f>IF(DA476&lt;&gt;0,CZ476&amp;" / "&amp;DA476,"")</f>
        <v>20 / 20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401</v>
      </c>
      <c r="CY477" s="29">
        <f>SUM(CY229:DU229)</f>
        <v>0</v>
      </c>
      <c r="CZ477" s="29">
        <f>DA477-CY477</f>
        <v>11</v>
      </c>
      <c r="DA477" s="29">
        <f>SUM(CY305:DU305)</f>
        <v>11</v>
      </c>
      <c r="DB477" s="29" t="str">
        <f>IF(DA477&lt;&gt;0,CZ477&amp;" / "&amp;DA477,"")</f>
        <v>11 / 11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IM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328125" style="149"/>
    <col min="2" max="2" width="3.1328125" style="137" customWidth="1"/>
    <col min="3" max="3" width="10" style="28" customWidth="1"/>
    <col min="4" max="4" width="15.59765625" style="28" customWidth="1"/>
    <col min="5" max="5" width="20.3984375" style="318" customWidth="1"/>
    <col min="6" max="6" width="55.1328125" style="137" customWidth="1"/>
    <col min="7" max="7" width="18.1328125" style="28" customWidth="1"/>
    <col min="8" max="8" width="23.1328125" style="28" customWidth="1"/>
    <col min="9" max="9" width="12.3984375" style="137" customWidth="1"/>
    <col min="10" max="10" width="12.59765625" style="28" bestFit="1" customWidth="1"/>
    <col min="11" max="11" width="22.59765625" style="137" customWidth="1"/>
    <col min="12" max="12" width="25.3984375" style="137" customWidth="1"/>
    <col min="13" max="13" width="16.1328125" style="140" customWidth="1"/>
    <col min="14" max="15" width="6.3984375" style="137" bestFit="1" customWidth="1"/>
    <col min="16" max="17" width="6.3984375" style="137" hidden="1" customWidth="1"/>
    <col min="18" max="18" width="11" style="137" bestFit="1" customWidth="1"/>
    <col min="19" max="19" width="7.1328125" style="137" bestFit="1" customWidth="1"/>
    <col min="20" max="20" width="26.1328125" style="169" customWidth="1"/>
    <col min="21" max="21" width="2.59765625" style="335" customWidth="1"/>
    <col min="22" max="22" width="8.59765625" customWidth="1"/>
  </cols>
  <sheetData>
    <row r="1" spans="1:247" s="108" customFormat="1" ht="42" thickBot="1" x14ac:dyDescent="0.5">
      <c r="A1" s="198"/>
      <c r="B1" s="166"/>
      <c r="C1" s="166" t="s">
        <v>610</v>
      </c>
      <c r="D1" s="166" t="s">
        <v>650</v>
      </c>
      <c r="E1" s="311" t="s">
        <v>609</v>
      </c>
      <c r="F1" s="166" t="s">
        <v>367</v>
      </c>
      <c r="G1" s="166" t="s">
        <v>605</v>
      </c>
      <c r="H1" s="166" t="s">
        <v>611</v>
      </c>
      <c r="I1" s="166" t="s">
        <v>604</v>
      </c>
      <c r="J1" s="166" t="s">
        <v>603</v>
      </c>
      <c r="K1" s="166" t="s">
        <v>609</v>
      </c>
      <c r="L1" s="166" t="s">
        <v>608</v>
      </c>
      <c r="M1" s="166" t="s">
        <v>651</v>
      </c>
      <c r="N1" s="166" t="e">
        <f>IF(V6&lt;&gt;"",V6,"Test 1")</f>
        <v>#N/A</v>
      </c>
      <c r="O1" s="166" t="e">
        <f>IF(V15&lt;&gt;"",V15,"Test 2")</f>
        <v>#N/A</v>
      </c>
      <c r="P1" s="166" t="e">
        <f>N1</f>
        <v>#N/A</v>
      </c>
      <c r="Q1" s="166" t="e">
        <f>O1</f>
        <v>#N/A</v>
      </c>
      <c r="R1" s="166" t="s">
        <v>630</v>
      </c>
      <c r="S1" s="166" t="s">
        <v>631</v>
      </c>
      <c r="T1" s="166" t="s">
        <v>366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</row>
    <row r="2" spans="1:247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</row>
    <row r="3" spans="1:247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</row>
    <row r="4" spans="1:247" s="108" customFormat="1" ht="42" thickBot="1" x14ac:dyDescent="0.5">
      <c r="A4" s="198"/>
      <c r="B4" s="166"/>
      <c r="C4" s="166" t="s">
        <v>610</v>
      </c>
      <c r="D4" s="166" t="s">
        <v>650</v>
      </c>
      <c r="E4" s="311" t="s">
        <v>609</v>
      </c>
      <c r="F4" s="166" t="s">
        <v>246</v>
      </c>
      <c r="G4" s="166" t="s">
        <v>605</v>
      </c>
      <c r="H4" s="166" t="s">
        <v>611</v>
      </c>
      <c r="I4" s="166" t="s">
        <v>604</v>
      </c>
      <c r="J4" s="166" t="s">
        <v>603</v>
      </c>
      <c r="K4" s="166" t="s">
        <v>609</v>
      </c>
      <c r="L4" s="166" t="s">
        <v>608</v>
      </c>
      <c r="M4" s="166" t="s">
        <v>651</v>
      </c>
      <c r="N4" s="166"/>
      <c r="O4" s="166"/>
      <c r="P4" s="166"/>
      <c r="Q4" s="166"/>
      <c r="R4" s="166"/>
      <c r="S4" s="166"/>
      <c r="T4" s="166" t="s">
        <v>366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368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47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369</v>
      </c>
      <c r="U6" s="335"/>
      <c r="V6" s="393" t="e">
        <f>META!FA3</f>
        <v>#N/A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</row>
    <row r="7" spans="1:247" ht="28.9" thickBot="1" x14ac:dyDescent="0.5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370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</row>
    <row r="8" spans="1:247" s="215" customFormat="1" thickBot="1" x14ac:dyDescent="0.5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372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371</v>
      </c>
      <c r="U8" s="335"/>
      <c r="V8" s="217" t="str">
        <f>META!FA5</f>
        <v/>
      </c>
      <c r="W8" s="218" t="str">
        <f>META!FB5</f>
        <v/>
      </c>
      <c r="X8" s="218" t="str">
        <f>META!FC5</f>
        <v/>
      </c>
      <c r="Y8" s="219" t="str">
        <f>META!FD5</f>
        <v/>
      </c>
      <c r="Z8" s="220" t="str">
        <f>META!FE5</f>
        <v/>
      </c>
      <c r="AA8" s="221" t="str">
        <f>META!FF5</f>
        <v/>
      </c>
      <c r="AB8" s="222" t="str">
        <f>META!FG5</f>
        <v/>
      </c>
    </row>
    <row r="9" spans="1:247" thickBot="1" x14ac:dyDescent="0.5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373</v>
      </c>
      <c r="V9" s="81" t="str">
        <f>META!FA6</f>
        <v/>
      </c>
      <c r="W9" s="129" t="str">
        <f>META!FB6</f>
        <v/>
      </c>
      <c r="X9" s="129" t="str">
        <f>META!FC6</f>
        <v/>
      </c>
      <c r="Y9" s="131" t="str">
        <f>META!FD6</f>
        <v/>
      </c>
      <c r="Z9" s="105" t="str">
        <f>META!FE6</f>
        <v/>
      </c>
      <c r="AA9" s="98" t="str">
        <f>META!FF6</f>
        <v/>
      </c>
      <c r="AB9" s="80" t="str">
        <f>META!FG6</f>
        <v/>
      </c>
    </row>
    <row r="10" spans="1:247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374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/>
      </c>
      <c r="W10" s="218" t="str">
        <f>META!FB7</f>
        <v/>
      </c>
      <c r="X10" s="218" t="str">
        <f>META!FC7</f>
        <v/>
      </c>
      <c r="Y10" s="224" t="str">
        <f>META!FD7</f>
        <v/>
      </c>
      <c r="Z10" s="220" t="str">
        <f>META!FE7</f>
        <v/>
      </c>
      <c r="AA10" s="221" t="str">
        <f>META!FF7</f>
        <v/>
      </c>
      <c r="AB10" s="222" t="str">
        <f>META!FG7</f>
        <v/>
      </c>
    </row>
    <row r="11" spans="1:247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/>
      </c>
      <c r="W11" s="132" t="str">
        <f>META!FB8</f>
        <v/>
      </c>
      <c r="X11" s="132" t="str">
        <f>META!FC8</f>
        <v/>
      </c>
      <c r="Y11" s="133" t="str">
        <f>META!FD8</f>
        <v/>
      </c>
      <c r="Z11" s="134" t="str">
        <f>META!FE8</f>
        <v/>
      </c>
      <c r="AA11" s="135" t="str">
        <f>META!FF8</f>
        <v/>
      </c>
      <c r="AB11" s="83" t="str">
        <f>META!FG8</f>
        <v/>
      </c>
    </row>
    <row r="12" spans="1:247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375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/>
      </c>
      <c r="W12" s="227" t="str">
        <f>META!FB9</f>
        <v/>
      </c>
      <c r="X12" s="227" t="str">
        <f>META!FC9</f>
        <v/>
      </c>
      <c r="Y12" s="228" t="str">
        <f>META!FD9</f>
        <v/>
      </c>
      <c r="Z12" s="229" t="str">
        <f>META!FE9</f>
        <v/>
      </c>
      <c r="AA12" s="230" t="str">
        <f>META!FF9</f>
        <v/>
      </c>
      <c r="AB12" s="231" t="str">
        <f>META!FG9</f>
        <v/>
      </c>
    </row>
    <row r="13" spans="1:247" thickBot="1" x14ac:dyDescent="0.5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247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247" thickBot="1" x14ac:dyDescent="0.5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377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376</v>
      </c>
      <c r="V15" s="383" t="e">
        <f>META!FA12</f>
        <v>#N/A</v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</row>
    <row r="16" spans="1:247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</row>
    <row r="17" spans="1:28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379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378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</row>
    <row r="18" spans="1:28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380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378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</row>
    <row r="19" spans="1:28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</row>
    <row r="20" spans="1:28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381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</row>
    <row r="21" spans="1:28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</row>
    <row r="22" spans="1:28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5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382</v>
      </c>
      <c r="V23" s="16" t="str">
        <f>META!FA20</f>
        <v>TEST #3</v>
      </c>
    </row>
    <row r="24" spans="1:28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383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</row>
    <row r="25" spans="1:28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</row>
    <row r="26" spans="1:28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384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385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386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387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388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358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5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389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</row>
    <row r="34" spans="1:28" s="215" customFormat="1" thickBot="1" x14ac:dyDescent="0.5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390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</row>
    <row r="35" spans="1:28" thickBot="1" x14ac:dyDescent="0.5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391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5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392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393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394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395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396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397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398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</row>
    <row r="43" spans="1:28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642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643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644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645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646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</row>
    <row r="49" spans="1:247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247" s="215" customFormat="1" thickBot="1" x14ac:dyDescent="0.5">
      <c r="A50" s="208"/>
      <c r="B50" s="209"/>
      <c r="C50" s="210"/>
      <c r="D50" s="210"/>
      <c r="E50" s="285"/>
      <c r="F50" s="225" t="s">
        <v>399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247" thickBot="1" x14ac:dyDescent="0.5">
      <c r="A51" s="200"/>
      <c r="B51" s="151"/>
      <c r="C51" s="170"/>
      <c r="D51" s="170"/>
      <c r="E51" s="314"/>
      <c r="F51" s="294" t="s">
        <v>358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247" s="215" customFormat="1" thickBot="1" x14ac:dyDescent="0.5">
      <c r="A52" s="208"/>
      <c r="B52" s="209"/>
      <c r="C52" s="210"/>
      <c r="D52" s="210"/>
      <c r="E52" s="285">
        <f t="shared" si="2"/>
        <v>1</v>
      </c>
      <c r="F52" s="211" t="s">
        <v>400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0 / 10</v>
      </c>
      <c r="J52" s="212" t="str">
        <f>META!F253</f>
        <v>10 / 10</v>
      </c>
      <c r="K52" s="248">
        <f>META!G253</f>
        <v>1</v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>0 / 10</v>
      </c>
      <c r="O52" s="212" t="str">
        <f>IF(META!D168&lt;&gt;0,META!D128&amp;" / "&amp;META!D168,"")</f>
        <v/>
      </c>
      <c r="P52" s="213">
        <f>IF(META!C168&lt;&gt;0,META!C128/META!C168,"")</f>
        <v>0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247" thickBot="1" x14ac:dyDescent="0.5">
      <c r="A53" s="200"/>
      <c r="B53" s="151"/>
      <c r="C53" s="170"/>
      <c r="D53" s="170"/>
      <c r="E53" s="314">
        <f t="shared" si="2"/>
        <v>1</v>
      </c>
      <c r="F53" s="286" t="s">
        <v>606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247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347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247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247" s="215" customFormat="1" thickBot="1" x14ac:dyDescent="0.5">
      <c r="A56" s="208"/>
      <c r="B56" s="209"/>
      <c r="C56" s="210"/>
      <c r="D56" s="210"/>
      <c r="E56" s="285">
        <f t="shared" si="2"/>
        <v>1</v>
      </c>
      <c r="F56" s="211" t="s">
        <v>400</v>
      </c>
      <c r="G56" s="212">
        <f>IF(META!E257&lt;&gt;0,META!E257,"")</f>
        <v>10</v>
      </c>
      <c r="H56" s="213" t="str">
        <f>IF(SUM(META!C$203:Y$203)&lt;&gt;0,G56/SUM(META!C$203:Y$203),"")</f>
        <v/>
      </c>
      <c r="I56" s="214" t="str">
        <f>IF(G56&lt;&gt;"",META!C257&amp;" / "&amp;G56,"")</f>
        <v>0 / 10</v>
      </c>
      <c r="J56" s="212" t="str">
        <f>META!F257</f>
        <v>10 / 10</v>
      </c>
      <c r="K56" s="248">
        <f>META!G257</f>
        <v>1</v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>0 / 10</v>
      </c>
      <c r="O56" s="212" t="str">
        <f>IF(META!D162&lt;&gt;0,META!D122&amp;" / "&amp;META!D162,"")</f>
        <v/>
      </c>
      <c r="P56" s="213">
        <f>IF(META!C162&lt;&gt;0,META!C122/META!C162,"")</f>
        <v>0</v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247" thickBot="1" x14ac:dyDescent="0.5">
      <c r="A57" s="200"/>
      <c r="B57" s="151"/>
      <c r="C57" s="170"/>
      <c r="D57" s="170"/>
      <c r="E57" s="314">
        <f t="shared" si="2"/>
        <v>1</v>
      </c>
      <c r="F57" s="286" t="s">
        <v>606</v>
      </c>
      <c r="G57" s="153">
        <f>IF(META!E258&lt;&gt;0,META!E258,"")</f>
        <v>32</v>
      </c>
      <c r="H57" s="154" t="str">
        <f>IF(SUM(META!C$203:Y$203)&lt;&gt;0,G57/SUM(META!C$203:Y$203),"")</f>
        <v/>
      </c>
      <c r="I57" s="155" t="str">
        <f>IF(G57&lt;&gt;"",META!C258&amp;" / "&amp;G57,"")</f>
        <v>0 / 32</v>
      </c>
      <c r="J57" s="153" t="str">
        <f>META!F258</f>
        <v>32 / 32</v>
      </c>
      <c r="K57" s="249">
        <f>META!G258</f>
        <v>1</v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>0 / 10</v>
      </c>
      <c r="O57" s="153" t="str">
        <f>IF(META!D163&lt;&gt;0,META!D123&amp;" / "&amp;META!D163,"")</f>
        <v/>
      </c>
      <c r="P57" s="154">
        <f>IF(META!C163&lt;&gt;0,META!C123/META!C163,"")</f>
        <v>0</v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</row>
    <row r="58" spans="1:247" s="215" customFormat="1" thickBot="1" x14ac:dyDescent="0.5">
      <c r="A58" s="208"/>
      <c r="B58" s="209"/>
      <c r="C58" s="210"/>
      <c r="D58" s="210"/>
      <c r="E58" s="285">
        <f t="shared" si="2"/>
        <v>1</v>
      </c>
      <c r="F58" s="211" t="s">
        <v>347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>10 / 10</v>
      </c>
      <c r="K58" s="248">
        <f>META!G256</f>
        <v>1</v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>0 / 32</v>
      </c>
      <c r="O58" s="212" t="str">
        <f>IF(META!D164&lt;&gt;0,META!D124&amp;" / "&amp;META!D164,"")</f>
        <v/>
      </c>
      <c r="P58" s="213">
        <f>IF(META!C164&lt;&gt;0,META!C124/META!C164,"")</f>
        <v>0</v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</row>
    <row r="59" spans="1:247" thickBot="1" x14ac:dyDescent="0.5">
      <c r="A59" s="200"/>
      <c r="B59" s="151"/>
      <c r="C59" s="170"/>
      <c r="D59" s="170"/>
      <c r="E59" s="314"/>
      <c r="F59" s="294" t="s">
        <v>357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247" s="215" customFormat="1" thickBot="1" x14ac:dyDescent="0.5">
      <c r="A60" s="208"/>
      <c r="B60" s="209"/>
      <c r="C60" s="210"/>
      <c r="D60" s="210"/>
      <c r="E60" s="285">
        <f t="shared" si="2"/>
        <v>1</v>
      </c>
      <c r="F60" s="211" t="s">
        <v>400</v>
      </c>
      <c r="G60" s="212">
        <f>IF(META!E261&lt;&gt;0,META!E261,"")</f>
        <v>10</v>
      </c>
      <c r="H60" s="213" t="str">
        <f>IF(SUM(META!C$203:Y$203)&lt;&gt;0,G60/SUM(META!C$203:Y$203),"")</f>
        <v/>
      </c>
      <c r="I60" s="214" t="str">
        <f>IF(G60&lt;&gt;"",META!C261&amp;" / "&amp;G60,"")</f>
        <v>0 / 10</v>
      </c>
      <c r="J60" s="212" t="str">
        <f>META!F261</f>
        <v>10 / 10</v>
      </c>
      <c r="K60" s="248">
        <f>META!G261</f>
        <v>1</v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>0 / 10</v>
      </c>
      <c r="O60" s="212" t="str">
        <f>IF(META!D165&lt;&gt;0,META!D125&amp;" / "&amp;META!D165,"")</f>
        <v/>
      </c>
      <c r="P60" s="213">
        <f>IF(META!C165&lt;&gt;0,META!C125/META!C165,"")</f>
        <v>0</v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247" thickBot="1" x14ac:dyDescent="0.5">
      <c r="A61" s="200"/>
      <c r="B61" s="151"/>
      <c r="C61" s="170"/>
      <c r="D61" s="170"/>
      <c r="E61" s="314">
        <f t="shared" si="2"/>
        <v>1</v>
      </c>
      <c r="F61" s="286" t="s">
        <v>606</v>
      </c>
      <c r="G61" s="153">
        <f>IF(META!E262&lt;&gt;0,META!E262,"")</f>
        <v>27</v>
      </c>
      <c r="H61" s="154" t="str">
        <f>IF(SUM(META!C$203:Y$203)&lt;&gt;0,G61/SUM(META!C$203:Y$203),"")</f>
        <v/>
      </c>
      <c r="I61" s="155" t="str">
        <f>IF(G61&lt;&gt;"",META!C262&amp;" / "&amp;G61,"")</f>
        <v>0 / 27</v>
      </c>
      <c r="J61" s="153" t="str">
        <f>META!F262</f>
        <v>27 / 27</v>
      </c>
      <c r="K61" s="249">
        <f>META!G262</f>
        <v>1</v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>0 / 10</v>
      </c>
      <c r="O61" s="153" t="str">
        <f>IF(META!D166&lt;&gt;0,META!D126&amp;" / "&amp;META!D166,"")</f>
        <v/>
      </c>
      <c r="P61" s="154">
        <f>IF(META!C166&lt;&gt;0,META!C126/META!C166,"")</f>
        <v>0</v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247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347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10 / 10</v>
      </c>
      <c r="K62" s="248">
        <f>META!G260</f>
        <v>1</v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>0 / 27</v>
      </c>
      <c r="O62" s="212" t="str">
        <f>IF(META!D167&lt;&gt;0,META!D127&amp;" / "&amp;META!D167,"")</f>
        <v/>
      </c>
      <c r="P62" s="213">
        <f>IF(META!C167&lt;&gt;0,META!C127/META!C167,"")</f>
        <v>0</v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247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247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</row>
    <row r="65" spans="1:247" s="108" customFormat="1" ht="42" thickBot="1" x14ac:dyDescent="0.5">
      <c r="A65" s="198"/>
      <c r="B65" s="166"/>
      <c r="C65" s="166" t="s">
        <v>610</v>
      </c>
      <c r="D65" s="166" t="s">
        <v>650</v>
      </c>
      <c r="E65" s="311" t="s">
        <v>609</v>
      </c>
      <c r="F65" s="166" t="s">
        <v>367</v>
      </c>
      <c r="G65" s="166" t="s">
        <v>605</v>
      </c>
      <c r="H65" s="166" t="s">
        <v>611</v>
      </c>
      <c r="I65" s="166" t="s">
        <v>604</v>
      </c>
      <c r="J65" s="166" t="s">
        <v>603</v>
      </c>
      <c r="K65" s="166" t="s">
        <v>609</v>
      </c>
      <c r="L65" s="166" t="s">
        <v>608</v>
      </c>
      <c r="M65" s="166" t="s">
        <v>651</v>
      </c>
      <c r="N65" s="166"/>
      <c r="O65" s="166"/>
      <c r="P65" s="166"/>
      <c r="Q65" s="166"/>
      <c r="R65" s="166"/>
      <c r="S65" s="166"/>
      <c r="T65" s="166" t="s">
        <v>366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</row>
    <row r="66" spans="1:247" thickBot="1" x14ac:dyDescent="0.5">
      <c r="C66" s="169"/>
      <c r="D66" s="170" t="str">
        <f>IF(L66="","",_xlfn.RANK.AVG(L66,$L$66:$L$95))</f>
        <v/>
      </c>
      <c r="E66" s="314"/>
      <c r="F66" s="305" t="s">
        <v>402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</row>
    <row r="67" spans="1:247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</row>
    <row r="68" spans="1:247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247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247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247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403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247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247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404</v>
      </c>
      <c r="U73" s="335"/>
      <c r="W73" s="241"/>
      <c r="X73" s="241"/>
      <c r="Y73" s="241"/>
      <c r="Z73" s="242"/>
      <c r="AA73" s="243"/>
      <c r="AB73" s="244"/>
    </row>
    <row r="74" spans="1:247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247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</row>
    <row r="76" spans="1:247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</row>
    <row r="77" spans="1:247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247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247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247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405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406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</row>
    <row r="85" spans="1:28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407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</row>
    <row r="86" spans="1:28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388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394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395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396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397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398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408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</row>
    <row r="94" spans="1:28" thickBot="1" x14ac:dyDescent="0.5">
      <c r="A94" s="200"/>
      <c r="B94" s="151"/>
      <c r="C94" s="170"/>
      <c r="D94" s="170" t="str">
        <f t="shared" si="6"/>
        <v/>
      </c>
      <c r="E94" s="315"/>
      <c r="F94" s="286" t="s">
        <v>409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</row>
    <row r="95" spans="1:28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5">
      <c r="A96" s="200"/>
      <c r="B96" s="151"/>
      <c r="C96" s="170"/>
      <c r="D96" s="170"/>
      <c r="E96" s="315"/>
      <c r="F96" s="292" t="s">
        <v>399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247" s="215" customFormat="1" thickBot="1" x14ac:dyDescent="0.5">
      <c r="A97" s="208"/>
      <c r="B97" s="209"/>
      <c r="C97" s="210"/>
      <c r="D97" s="265"/>
      <c r="E97" s="283"/>
      <c r="F97" s="252" t="s">
        <v>358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247" thickBot="1" x14ac:dyDescent="0.5">
      <c r="A98" s="200"/>
      <c r="B98" s="151"/>
      <c r="C98" s="170"/>
      <c r="D98" s="165"/>
      <c r="E98" s="316"/>
      <c r="F98" s="286" t="s">
        <v>400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247" s="215" customFormat="1" ht="15" thickTop="1" thickBot="1" x14ac:dyDescent="0.5">
      <c r="A99" s="208"/>
      <c r="B99" s="209"/>
      <c r="C99" s="210"/>
      <c r="D99" s="265"/>
      <c r="E99" s="283"/>
      <c r="F99" s="211" t="s">
        <v>606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247" thickBot="1" x14ac:dyDescent="0.5">
      <c r="A100" s="200"/>
      <c r="B100" s="151"/>
      <c r="C100" s="170"/>
      <c r="D100" s="165"/>
      <c r="E100" s="316"/>
      <c r="F100" s="286" t="s">
        <v>347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</row>
    <row r="101" spans="1:247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247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</row>
    <row r="103" spans="1:247" s="108" customFormat="1" ht="42" thickBot="1" x14ac:dyDescent="0.5">
      <c r="A103" s="198"/>
      <c r="B103" s="166"/>
      <c r="C103" s="166" t="s">
        <v>610</v>
      </c>
      <c r="D103" s="166" t="s">
        <v>650</v>
      </c>
      <c r="E103" s="311" t="s">
        <v>609</v>
      </c>
      <c r="F103" s="166" t="s">
        <v>367</v>
      </c>
      <c r="G103" s="166" t="s">
        <v>605</v>
      </c>
      <c r="H103" s="166" t="s">
        <v>611</v>
      </c>
      <c r="I103" s="166" t="s">
        <v>604</v>
      </c>
      <c r="J103" s="166" t="s">
        <v>603</v>
      </c>
      <c r="K103" s="166" t="s">
        <v>609</v>
      </c>
      <c r="L103" s="166" t="s">
        <v>608</v>
      </c>
      <c r="M103" s="166" t="s">
        <v>651</v>
      </c>
      <c r="N103" s="166"/>
      <c r="O103" s="166"/>
      <c r="P103" s="166"/>
      <c r="Q103" s="166"/>
      <c r="R103" s="166"/>
      <c r="S103" s="166"/>
      <c r="T103" s="166" t="s">
        <v>366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</row>
    <row r="104" spans="1:247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247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410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247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247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247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247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247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247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</row>
    <row r="112" spans="1:247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</row>
    <row r="113" spans="1:28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411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</row>
    <row r="121" spans="1:28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</row>
    <row r="122" spans="1:28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413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412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414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415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416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</row>
    <row r="130" spans="1:28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</row>
    <row r="131" spans="1:28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417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418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418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5">
      <c r="A137" s="208"/>
      <c r="B137" s="209"/>
      <c r="C137" s="210"/>
      <c r="D137" s="210"/>
      <c r="E137" s="285"/>
      <c r="F137" s="225" t="s">
        <v>399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5">
      <c r="A138" s="200"/>
      <c r="B138" s="151"/>
      <c r="C138" s="170"/>
      <c r="D138" s="170"/>
      <c r="E138" s="314"/>
      <c r="F138" s="294" t="s">
        <v>358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</row>
    <row r="139" spans="1:28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400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>0 / 10</v>
      </c>
      <c r="O139" s="265" t="str">
        <f>IF(META!AC166&lt;&gt;0,META!AC125&amp;" / "&amp;META!AC166,"")</f>
        <v/>
      </c>
      <c r="P139" s="283">
        <f>IF(META!AB166&lt;&gt;0,META!AB125/META!AB166,"")</f>
        <v>0</v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</row>
    <row r="140" spans="1:28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606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>0 / 10</v>
      </c>
      <c r="O140" s="28" t="str">
        <f>IF(META!AC167&lt;&gt;0,META!AC126&amp;" / "&amp;META!AC167,"")</f>
        <v/>
      </c>
      <c r="P140" s="316">
        <f>IF(META!AB167&lt;&gt;0,META!AB126/META!AB167,"")</f>
        <v>0</v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347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>0 / 24</v>
      </c>
      <c r="O141" s="265" t="str">
        <f>IF(META!AC168&lt;&gt;0,META!AC127&amp;" / "&amp;META!AC168,"")</f>
        <v/>
      </c>
      <c r="P141" s="283">
        <f>IF(META!AB168&lt;&gt;0,META!AB127/META!AB168,"")</f>
        <v>0</v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5">
      <c r="A143" s="208"/>
      <c r="B143" s="209"/>
      <c r="C143" s="210"/>
      <c r="D143" s="210"/>
      <c r="E143" s="285">
        <f t="shared" si="10"/>
        <v>1</v>
      </c>
      <c r="F143" s="211" t="s">
        <v>400</v>
      </c>
      <c r="G143" s="273">
        <f>IF(META!AD256&lt;&gt;0,META!AD256,"")</f>
        <v>10</v>
      </c>
      <c r="H143" s="259" t="str">
        <f>IF(SUM(META!AB$208:AX$208)&lt;&gt;0,G143/SUM(META!AB$208:AX$208),"")</f>
        <v/>
      </c>
      <c r="I143" s="214" t="str">
        <f>IF(G143&lt;&gt;"",META!AB256&amp;" / "&amp;G143,"")</f>
        <v>0 / 10</v>
      </c>
      <c r="J143" s="273" t="str">
        <f>META!AE256</f>
        <v>10 / 10</v>
      </c>
      <c r="K143" s="274">
        <f>META!AF256</f>
        <v>1</v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>0 / 10</v>
      </c>
      <c r="O143" s="265" t="str">
        <f>IF(META!AC169&lt;&gt;0,META!AC128&amp;" / "&amp;META!AC169,"")</f>
        <v/>
      </c>
      <c r="P143" s="283">
        <f>IF(META!AB169&lt;&gt;0,META!AB128/META!AB169,"")</f>
        <v>0</v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" thickTop="1" thickBot="1" x14ac:dyDescent="0.5">
      <c r="A144" s="200"/>
      <c r="B144" s="151"/>
      <c r="C144" s="170"/>
      <c r="D144" s="165"/>
      <c r="E144" s="314">
        <f t="shared" si="10"/>
        <v>1</v>
      </c>
      <c r="F144" s="286" t="s">
        <v>606</v>
      </c>
      <c r="G144" s="162" t="s">
        <v>637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>24 / 24</v>
      </c>
      <c r="K144" s="163">
        <f>META!AF257</f>
        <v>1</v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>0 / 10</v>
      </c>
      <c r="O144" s="28" t="str">
        <f>IF(META!AC170&lt;&gt;0,META!AC129&amp;" / "&amp;META!AC170,"")</f>
        <v/>
      </c>
      <c r="P144" s="316">
        <f>IF(META!AB170&lt;&gt;0,META!AB129/META!AB170,"")</f>
        <v>0</v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247" s="215" customFormat="1" thickBot="1" x14ac:dyDescent="0.5">
      <c r="A145" s="208"/>
      <c r="B145" s="209"/>
      <c r="C145" s="210"/>
      <c r="D145" s="265"/>
      <c r="E145" s="285">
        <f t="shared" si="10"/>
        <v>1</v>
      </c>
      <c r="F145" s="211" t="s">
        <v>347</v>
      </c>
      <c r="G145" s="273" t="s">
        <v>637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>10 / 10</v>
      </c>
      <c r="K145" s="274">
        <f>META!AF255</f>
        <v>1</v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>0 / 24</v>
      </c>
      <c r="O145" s="265" t="str">
        <f>IF(META!AC171&lt;&gt;0,META!AC130&amp;" / "&amp;META!AC171,"")</f>
        <v/>
      </c>
      <c r="P145" s="283">
        <f>IF(META!AB171&lt;&gt;0,META!AB130/META!AB171,"")</f>
        <v>0</v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</row>
    <row r="146" spans="1:247" thickBot="1" x14ac:dyDescent="0.5">
      <c r="A146" s="200"/>
      <c r="B146" s="151"/>
      <c r="C146" s="170"/>
      <c r="D146" s="165"/>
      <c r="E146" s="314"/>
      <c r="F146" s="294" t="s">
        <v>357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247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400</v>
      </c>
      <c r="G147" s="273">
        <f>IF(META!AD260&lt;&gt;0,META!AD260,"")</f>
        <v>10</v>
      </c>
      <c r="H147" s="259" t="str">
        <f>IF(SUM(META!AB$208:AX$208)&lt;&gt;0,G147/SUM(META!AB$208:AX$208),"")</f>
        <v/>
      </c>
      <c r="I147" s="214" t="str">
        <f>IF(G147&lt;&gt;"",META!AB260&amp;" / "&amp;G147,"")</f>
        <v>0 / 10</v>
      </c>
      <c r="J147" s="273" t="str">
        <f>META!AE260</f>
        <v>10 / 10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</row>
    <row r="148" spans="1:247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606</v>
      </c>
      <c r="G148" s="162">
        <f>IF(META!AD261&lt;&gt;0,META!AD261,"")</f>
        <v>24</v>
      </c>
      <c r="H148" s="159" t="str">
        <f>IF(SUM(META!AB$208:AX$208)&lt;&gt;0,G148/SUM(META!AB$208:AX$208),"")</f>
        <v/>
      </c>
      <c r="I148" s="155" t="str">
        <f>IF(G148&lt;&gt;"",META!AB261&amp;" / "&amp;G148,"")</f>
        <v>0 / 24</v>
      </c>
      <c r="J148" s="162" t="str">
        <f>META!AE261</f>
        <v>24 / 24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</row>
    <row r="149" spans="1:247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347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10 / 10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247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247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</row>
    <row r="152" spans="1:247" s="108" customFormat="1" ht="42" thickBot="1" x14ac:dyDescent="0.5">
      <c r="A152" s="198"/>
      <c r="B152" s="166"/>
      <c r="C152" s="166" t="s">
        <v>610</v>
      </c>
      <c r="D152" s="166" t="s">
        <v>650</v>
      </c>
      <c r="E152" s="311" t="s">
        <v>609</v>
      </c>
      <c r="F152" s="166" t="s">
        <v>367</v>
      </c>
      <c r="G152" s="166" t="s">
        <v>605</v>
      </c>
      <c r="H152" s="166" t="s">
        <v>611</v>
      </c>
      <c r="I152" s="166" t="s">
        <v>604</v>
      </c>
      <c r="J152" s="166" t="s">
        <v>603</v>
      </c>
      <c r="K152" s="166" t="s">
        <v>609</v>
      </c>
      <c r="L152" s="166" t="s">
        <v>608</v>
      </c>
      <c r="M152" s="166" t="s">
        <v>651</v>
      </c>
      <c r="N152" s="166"/>
      <c r="O152" s="166"/>
      <c r="P152" s="166"/>
      <c r="Q152" s="166"/>
      <c r="R152" s="166"/>
      <c r="S152" s="166"/>
      <c r="T152" s="166" t="s">
        <v>366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</row>
    <row r="153" spans="1:247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402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247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419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247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420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247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421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</row>
    <row r="157" spans="1:247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</row>
    <row r="158" spans="1:247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424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247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247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422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423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425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426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421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</row>
    <row r="166" spans="1:28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428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427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</row>
    <row r="167" spans="1:28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429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430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431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432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433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</row>
    <row r="175" spans="1:28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434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</row>
    <row r="176" spans="1:28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435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437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436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438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439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</row>
    <row r="184" spans="1:28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</row>
    <row r="185" spans="1:28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440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441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</row>
    <row r="193" spans="1:28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</row>
    <row r="194" spans="1:28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</row>
    <row r="202" spans="1:28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442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</row>
    <row r="203" spans="1:28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443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444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445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</row>
    <row r="211" spans="1:28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</row>
    <row r="212" spans="1:28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446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447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448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449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450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5">
      <c r="A222" s="208"/>
      <c r="B222" s="209"/>
      <c r="C222" s="210"/>
      <c r="D222" s="265"/>
      <c r="E222" s="285"/>
      <c r="F222" s="280" t="s">
        <v>451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5">
      <c r="A223" s="200"/>
      <c r="B223" s="151"/>
      <c r="C223" s="170"/>
      <c r="D223" s="165"/>
      <c r="E223" s="314"/>
      <c r="F223" s="294" t="s">
        <v>358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452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>0 / 19</v>
      </c>
      <c r="O224" s="265" t="str">
        <f>IF(META!CZ300&lt;&gt;0,META!CZ224&amp;" / "&amp;META!CZ300,"")</f>
        <v/>
      </c>
      <c r="P224" s="283">
        <f>IF(META!CY300&lt;&gt;0,META!CY224/META!CY300,"")</f>
        <v>0</v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453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>0 / 17</v>
      </c>
      <c r="O225" s="28" t="str">
        <f>IF(META!CZ301&lt;&gt;0,META!CZ225&amp;" / "&amp;META!CZ301,"")</f>
        <v/>
      </c>
      <c r="P225" s="316">
        <f>IF(META!CY301&lt;&gt;0,META!CY225/META!CY301,"")</f>
        <v>0</v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454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>0 / 22</v>
      </c>
      <c r="O226" s="265" t="str">
        <f>IF(META!CZ302&lt;&gt;0,META!CZ226&amp;" / "&amp;META!CZ302,"")</f>
        <v/>
      </c>
      <c r="P226" s="283">
        <f>IF(META!CY302&lt;&gt;0,META!CY226/META!CY302,"")</f>
        <v>0</v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>
        <f t="shared" si="17"/>
        <v>1</v>
      </c>
      <c r="F228" s="272" t="s">
        <v>455</v>
      </c>
      <c r="G228" s="212">
        <f>IF(META!DA457&lt;&gt;0,META!DA457,"")</f>
        <v>19</v>
      </c>
      <c r="H228" s="259" t="str">
        <f>IF(SUM(META!CY$374:DU$374)&lt;&gt;0,G228/SUM(META!CY$374:DU$374),"")</f>
        <v/>
      </c>
      <c r="I228" s="214" t="str">
        <f>IF(G228&lt;&gt;"",META!CY457&amp;" / "&amp;G228,"")</f>
        <v>0 / 19</v>
      </c>
      <c r="J228" s="212" t="str">
        <f>META!DB457</f>
        <v>19 / 19</v>
      </c>
      <c r="K228" s="213">
        <f>META!DC457</f>
        <v>1</v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>
        <f t="shared" si="17"/>
        <v>1</v>
      </c>
      <c r="F229" s="295" t="s">
        <v>456</v>
      </c>
      <c r="G229" s="153">
        <f>IF(META!DA458&lt;&gt;0,META!DA458,"")</f>
        <v>17</v>
      </c>
      <c r="H229" s="159" t="str">
        <f>IF(SUM(META!CY$374:DU$374)&lt;&gt;0,G229/SUM(META!CY$374:DU$374),"")</f>
        <v/>
      </c>
      <c r="I229" s="155" t="str">
        <f>IF(G229&lt;&gt;"",META!CY458&amp;" / "&amp;G229,"")</f>
        <v>0 / 17</v>
      </c>
      <c r="J229" s="153" t="str">
        <f>META!DB458</f>
        <v>17 / 17</v>
      </c>
      <c r="K229" s="154">
        <f>META!DC458</f>
        <v>1</v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>
        <f t="shared" si="17"/>
        <v>1</v>
      </c>
      <c r="F230" s="272" t="s">
        <v>457</v>
      </c>
      <c r="G230" s="212">
        <f>IF(META!DA459&lt;&gt;0,META!DA459,"")</f>
        <v>22</v>
      </c>
      <c r="H230" s="259" t="str">
        <f>IF(SUM(META!CY$374:DU$374)&lt;&gt;0,G230/SUM(META!CY$374:DU$374),"")</f>
        <v/>
      </c>
      <c r="I230" s="214" t="str">
        <f>IF(G230&lt;&gt;"",META!CY459&amp;" / "&amp;G230,"")</f>
        <v>0 / 22</v>
      </c>
      <c r="J230" s="212" t="str">
        <f>META!DB459</f>
        <v>22 / 22</v>
      </c>
      <c r="K230" s="213">
        <f>META!DC459</f>
        <v>1</v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357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458</v>
      </c>
      <c r="G232" s="212">
        <f>IF(META!DA461&lt;&gt;0,META!DA461,"")</f>
        <v>18</v>
      </c>
      <c r="H232" s="259" t="str">
        <f>IF(SUM(META!CY$374:DU$374)&lt;&gt;0,G232/SUM(META!CY$374:DU$374),"")</f>
        <v/>
      </c>
      <c r="I232" s="214" t="str">
        <f>IF(G232&lt;&gt;"",META!CY461&amp;" / "&amp;G232,"")</f>
        <v>0 / 18</v>
      </c>
      <c r="J232" s="212" t="str">
        <f>META!DB461</f>
        <v>18 / 18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>0 / 18</v>
      </c>
      <c r="O232" s="265" t="str">
        <f>IF(META!CZ306&lt;&gt;0,META!CZ230&amp;" / "&amp;META!CZ306,"")</f>
        <v/>
      </c>
      <c r="P232" s="283">
        <f>IF(META!CY306&lt;&gt;0,META!CY230/META!CY306,"")</f>
        <v>0</v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456</v>
      </c>
      <c r="G233" s="153">
        <f>IF(META!DA462&lt;&gt;0,META!DA462,"")</f>
        <v>13</v>
      </c>
      <c r="H233" s="159" t="str">
        <f>IF(SUM(META!CY$374:DU$374)&lt;&gt;0,G233/SUM(META!CY$374:DU$374),"")</f>
        <v/>
      </c>
      <c r="I233" s="155" t="str">
        <f>IF(G233&lt;&gt;"",META!CY462&amp;" / "&amp;G233,"")</f>
        <v>0 / 13</v>
      </c>
      <c r="J233" s="153" t="str">
        <f>META!DB462</f>
        <v>13 / 13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>0 / 13</v>
      </c>
      <c r="O233" s="28" t="str">
        <f>IF(META!CZ307&lt;&gt;0,META!CZ231&amp;" / "&amp;META!CZ307,"")</f>
        <v/>
      </c>
      <c r="P233" s="316">
        <f>IF(META!CY307&lt;&gt;0,META!CY231/META!CY307,"")</f>
        <v>0</v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459</v>
      </c>
      <c r="G234" s="212">
        <f>IF(META!DA463&lt;&gt;0,META!DA463,"")</f>
        <v>17</v>
      </c>
      <c r="H234" s="259" t="str">
        <f>IF(SUM(META!CY$374:DU$374)&lt;&gt;0,G234/SUM(META!CY$374:DU$374),"")</f>
        <v/>
      </c>
      <c r="I234" s="214" t="str">
        <f>IF(G234&lt;&gt;"",META!CY463&amp;" / "&amp;G234,"")</f>
        <v>0 / 17</v>
      </c>
      <c r="J234" s="212" t="str">
        <f>META!DB463</f>
        <v>17 / 17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>0 / 17</v>
      </c>
      <c r="O234" s="265" t="str">
        <f>IF(META!CZ308&lt;&gt;0,META!CZ232&amp;" / "&amp;META!CZ308,"")</f>
        <v/>
      </c>
      <c r="P234" s="283">
        <f>IF(META!CY308&lt;&gt;0,META!CY232/META!CY308,"")</f>
        <v>0</v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399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358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400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606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347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247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247" s="215" customFormat="1" thickBot="1" x14ac:dyDescent="0.5">
      <c r="A242" s="208"/>
      <c r="B242" s="209"/>
      <c r="C242" s="210"/>
      <c r="D242" s="265"/>
      <c r="E242" s="285">
        <f t="shared" si="17"/>
        <v>1</v>
      </c>
      <c r="F242" s="211" t="s">
        <v>400</v>
      </c>
      <c r="G242" s="212">
        <f>IF(META!DA472&lt;&gt;0,META!DA472,"")</f>
        <v>20</v>
      </c>
      <c r="H242" s="259" t="str">
        <f>IF(SUM(META!CY$374:DU$374)&lt;&gt;0,G242/SUM(META!CY$374:DU$374),"")</f>
        <v/>
      </c>
      <c r="I242" s="214" t="str">
        <f>IF(G242&lt;&gt;"",META!CY472&amp;" / "&amp;G242,"")</f>
        <v>0 / 20</v>
      </c>
      <c r="J242" s="212" t="str">
        <f>META!DB472</f>
        <v>20 / 20</v>
      </c>
      <c r="K242" s="213">
        <f>META!DC472</f>
        <v>1</v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>0 / 20</v>
      </c>
      <c r="O242" s="265" t="str">
        <f>IF(META!CZ297&lt;&gt;0,META!CZ221&amp;" / "&amp;META!CZ297,"")</f>
        <v/>
      </c>
      <c r="P242" s="283">
        <f>IF(META!CY297&lt;&gt;0,META!CY221/META!CY297,"")</f>
        <v>0</v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247" thickBot="1" x14ac:dyDescent="0.5">
      <c r="A243" s="200"/>
      <c r="B243" s="151"/>
      <c r="C243" s="170"/>
      <c r="D243" s="165"/>
      <c r="E243" s="314">
        <f t="shared" si="17"/>
        <v>1</v>
      </c>
      <c r="F243" s="286" t="s">
        <v>606</v>
      </c>
      <c r="G243" s="153">
        <f>IF(META!DA473&lt;&gt;0,META!DA473,"")</f>
        <v>18</v>
      </c>
      <c r="H243" s="159" t="str">
        <f>IF(SUM(META!CY$374:DU$374)&lt;&gt;0,G243/SUM(META!CY$374:DU$374),"")</f>
        <v/>
      </c>
      <c r="I243" s="155" t="str">
        <f>IF(G243&lt;&gt;"",META!CY473&amp;" / "&amp;G243,"")</f>
        <v>0 / 18</v>
      </c>
      <c r="J243" s="153" t="str">
        <f>META!DB473</f>
        <v>18 / 18</v>
      </c>
      <c r="K243" s="154">
        <f>META!DC473</f>
        <v>1</v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>0 / 18</v>
      </c>
      <c r="O243" s="28" t="str">
        <f>IF(META!CZ299&lt;&gt;0,META!CZ223&amp;" / "&amp;META!CZ299,"")</f>
        <v/>
      </c>
      <c r="P243" s="316">
        <f>IF(META!CY299&lt;&gt;0,META!CY223/META!CY299,"")</f>
        <v>0</v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247" s="215" customFormat="1" thickBot="1" x14ac:dyDescent="0.5">
      <c r="A244" s="208"/>
      <c r="B244" s="209"/>
      <c r="C244" s="210"/>
      <c r="D244" s="265"/>
      <c r="E244" s="285">
        <f t="shared" si="17"/>
        <v>1</v>
      </c>
      <c r="F244" s="211" t="s">
        <v>347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>20 / 20</v>
      </c>
      <c r="K244" s="213">
        <f>META!DC471</f>
        <v>1</v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>0 / 20</v>
      </c>
      <c r="O244" s="265" t="str">
        <f>IF(META!CZ298&lt;&gt;0,META!CZ222&amp;" / "&amp;META!CZ298,"")</f>
        <v/>
      </c>
      <c r="P244" s="283">
        <f>IF(META!CY298&lt;&gt;0,META!CY222/META!CY298,"")</f>
        <v>0</v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247" thickBot="1" x14ac:dyDescent="0.5">
      <c r="A245" s="200"/>
      <c r="B245" s="151"/>
      <c r="C245" s="170"/>
      <c r="D245" s="165"/>
      <c r="E245" s="314"/>
      <c r="F245" s="294" t="s">
        <v>357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247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400</v>
      </c>
      <c r="G246" s="212">
        <f>IF(META!DA476&lt;&gt;0,META!DA476,"")</f>
        <v>20</v>
      </c>
      <c r="H246" s="259" t="str">
        <f>IF(SUM(META!CY$374:DU$374)&lt;&gt;0,G246/SUM(META!CY$374:DU$374),"")</f>
        <v/>
      </c>
      <c r="I246" s="214" t="str">
        <f>IF(G246&lt;&gt;"",META!CY476&amp;" / "&amp;G246,"")</f>
        <v>0 / 20</v>
      </c>
      <c r="J246" s="212" t="str">
        <f>META!DB476</f>
        <v>20 / 20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>0 / 20</v>
      </c>
      <c r="O246" s="265" t="str">
        <f>IF(META!CZ303&lt;&gt;0,META!CZ227&amp;" / "&amp;META!CZ303,"")</f>
        <v/>
      </c>
      <c r="P246" s="283">
        <f>IF(META!CY303&lt;&gt;0,META!CY227/META!CY303,"")</f>
        <v>0</v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247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606</v>
      </c>
      <c r="G247" s="153">
        <f>IF(META!DA477&lt;&gt;0,META!DA477,"")</f>
        <v>11</v>
      </c>
      <c r="H247" s="159" t="str">
        <f>IF(SUM(META!CY$374:DU$374)&lt;&gt;0,G247/SUM(META!CY$374:DU$374),"")</f>
        <v/>
      </c>
      <c r="I247" s="155" t="str">
        <f>IF(G247&lt;&gt;"",META!CY477&amp;" / "&amp;G247,"")</f>
        <v>0 / 11</v>
      </c>
      <c r="J247" s="153" t="str">
        <f>META!DB477</f>
        <v>11 / 11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>0 / 11</v>
      </c>
      <c r="O247" s="28" t="str">
        <f>IF(META!CZ305&lt;&gt;0,META!CZ229&amp;" / "&amp;META!CZ305,"")</f>
        <v/>
      </c>
      <c r="P247" s="318">
        <f>IF(META!CY305&lt;&gt;0,META!CY229/META!CY305,"")</f>
        <v>0</v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247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347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20 / 20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>0 / 20</v>
      </c>
      <c r="O248" s="265" t="str">
        <f>IF(META!CZ304&lt;&gt;0,META!CZ228&amp;" / "&amp;META!CZ304,"")</f>
        <v/>
      </c>
      <c r="P248" s="283">
        <f>IF(META!CY304&lt;&gt;0,META!CY228/META!CY304,"")</f>
        <v>0</v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247" thickBot="1" x14ac:dyDescent="0.5">
      <c r="E249" s="314"/>
    </row>
    <row r="250" spans="1:247" s="110" customFormat="1" ht="17.25" thickBot="1" x14ac:dyDescent="0.7">
      <c r="A250" s="171" t="s">
        <v>607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</row>
    <row r="251" spans="1:247" s="108" customFormat="1" ht="42" thickBot="1" x14ac:dyDescent="0.5">
      <c r="A251" s="198"/>
      <c r="B251" s="166"/>
      <c r="C251" s="166" t="s">
        <v>610</v>
      </c>
      <c r="D251" s="166" t="s">
        <v>650</v>
      </c>
      <c r="E251" s="311" t="s">
        <v>609</v>
      </c>
      <c r="F251" s="166" t="s">
        <v>367</v>
      </c>
      <c r="G251" s="166" t="s">
        <v>605</v>
      </c>
      <c r="H251" s="166" t="s">
        <v>611</v>
      </c>
      <c r="I251" s="166" t="s">
        <v>604</v>
      </c>
      <c r="J251" s="166" t="s">
        <v>603</v>
      </c>
      <c r="K251" s="166" t="s">
        <v>609</v>
      </c>
      <c r="L251" s="166" t="s">
        <v>608</v>
      </c>
      <c r="M251" s="166" t="s">
        <v>651</v>
      </c>
      <c r="N251" s="166"/>
      <c r="O251" s="166"/>
      <c r="P251" s="166"/>
      <c r="Q251" s="166"/>
      <c r="R251" s="166"/>
      <c r="S251" s="166"/>
      <c r="T251" s="166" t="s">
        <v>366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</row>
    <row r="252" spans="1:247" thickBot="1" x14ac:dyDescent="0.5">
      <c r="A252" s="200"/>
      <c r="B252" s="151"/>
      <c r="C252" s="165"/>
      <c r="D252" s="165"/>
      <c r="E252" s="316"/>
      <c r="F252" s="291" t="s">
        <v>627</v>
      </c>
      <c r="N252" s="151"/>
      <c r="O252" s="151"/>
      <c r="P252" s="151"/>
      <c r="Q252" s="151"/>
      <c r="R252" s="151"/>
      <c r="S252" s="151"/>
      <c r="T252" s="170"/>
    </row>
    <row r="253" spans="1:247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612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247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247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247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613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629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614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547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628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621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622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623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624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615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625</v>
      </c>
      <c r="G275" s="265">
        <f>IF(SUM(META!E252,META!E256,META!E260,META!AD251,META!AD255,META!AD259,META!DZ189)&lt;&gt;0,SUM(META!E252,META!E256,META!E260,META!AD251,META!AD255,META!AD259,META!DZ189),"")</f>
        <v>70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652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272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626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616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617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618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619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620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2019-06-27T12:44:55Z</dcterms:modified>
</cp:coreProperties>
</file>