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U_WUIFVA02\Downloads\fgdt-main\fgdt-main\Data\"/>
    </mc:Choice>
  </mc:AlternateContent>
  <xr:revisionPtr revIDLastSave="0" documentId="13_ncr:1_{9504027B-A040-463A-96BF-5B42327183C6}" xr6:coauthVersionLast="47" xr6:coauthVersionMax="47" xr10:uidLastSave="{00000000-0000-0000-0000-000000000000}"/>
  <bookViews>
    <workbookView xWindow="4800" yWindow="2810" windowWidth="14400" windowHeight="7270" xr2:uid="{89E4613D-0378-4C87-A089-EB04C3186047}"/>
  </bookViews>
  <sheets>
    <sheet name="FG_Features_Matrix" sheetId="1" r:id="rId1"/>
  </sheets>
  <definedNames>
    <definedName name="_xlnm._FilterDatabase" localSheetId="0" hidden="1">FG_Features_Matrix!$H$2:$L$2</definedName>
    <definedName name="FG_Features">FG_Features_Matrix!$B$2:$L$28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" i="1" l="1" a="1"/>
  <c r="M16" i="1" s="1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 s="1"/>
  <c r="M13" i="1" a="1"/>
  <c r="M13" i="1"/>
  <c r="M14" i="1" a="1"/>
  <c r="M14" i="1"/>
  <c r="M15" i="1" a="1"/>
  <c r="M15" i="1"/>
  <c r="M17" i="1" a="1"/>
  <c r="M17" i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 s="1"/>
  <c r="M27" i="1" a="1"/>
  <c r="M27" i="1"/>
  <c r="M28" i="1" a="1"/>
  <c r="M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<sst xmlns="http://schemas.openxmlformats.org/spreadsheetml/2006/main" count="116" uniqueCount="78">
  <si>
    <t>FG/FWF-30G</t>
  </si>
  <si>
    <t>FG/FWF-40F</t>
  </si>
  <si>
    <t>FG/FWF-50G</t>
  </si>
  <si>
    <t>FG/FWF-60F</t>
  </si>
  <si>
    <t>FG-70F</t>
  </si>
  <si>
    <t>Concurrent Sessions</t>
  </si>
  <si>
    <t>New Sessions/Sec</t>
  </si>
  <si>
    <t>Firewall Policies</t>
  </si>
  <si>
    <t>Max G/W to GIW IPSEC Tunnels</t>
  </si>
  <si>
    <t>Max Client to GIW IPSEC Tunnels</t>
  </si>
  <si>
    <t>Concurrent SSL VPN Users (Recommended Maximumt Tunnel Mode)</t>
  </si>
  <si>
    <t>Application Control Throughput (HTTP 64K)</t>
  </si>
  <si>
    <t>64 / 32</t>
  </si>
  <si>
    <t>Max FortiSwitches</t>
  </si>
  <si>
    <t>Max FortiTokens</t>
  </si>
  <si>
    <t>Virtual Dornains ( Default/Max)</t>
  </si>
  <si>
    <t>Interfaces</t>
  </si>
  <si>
    <t>10x GE RJ45</t>
  </si>
  <si>
    <t>Local Storage</t>
  </si>
  <si>
    <t>128 GB (61F)</t>
  </si>
  <si>
    <t>Power Supplies</t>
  </si>
  <si>
    <t>Single AC PS</t>
  </si>
  <si>
    <t>Form Factor</t>
  </si>
  <si>
    <t>Desktop</t>
  </si>
  <si>
    <t>Variants</t>
  </si>
  <si>
    <t>WiFi</t>
  </si>
  <si>
    <t>10/10</t>
  </si>
  <si>
    <t>5/5</t>
  </si>
  <si>
    <t>5 x GE RJ45</t>
  </si>
  <si>
    <t>4x GE RJ45</t>
  </si>
  <si>
    <t>Firewall Throughput (Gbps @ 1518 bytes UDP)</t>
  </si>
  <si>
    <t>Firewall Throughput (Gbps @ 512 bytes UDP)</t>
  </si>
  <si>
    <t>Firewall Throughput (Gbps @ 64 bytes UDP)</t>
  </si>
  <si>
    <t>IPsec VPN Throughput (Gbps @ 512 bytes)</t>
  </si>
  <si>
    <t>IPS Throughput (Gbps - Enterprise Mix) 2</t>
  </si>
  <si>
    <t>NGFW Throughput (Gbps - Enterprise Mix) z '</t>
  </si>
  <si>
    <t>Threat Protection Throughput (Gbps - Ent. Mix)</t>
  </si>
  <si>
    <t>SSL VPN Throughput (Gbps)</t>
  </si>
  <si>
    <t>SSL Inspection Throughput (IPS, avg, HTTPS - Gbps)</t>
  </si>
  <si>
    <t>16/8</t>
  </si>
  <si>
    <t>64/32</t>
  </si>
  <si>
    <t>64 GB (51G)</t>
  </si>
  <si>
    <t>128 GB (71F)</t>
  </si>
  <si>
    <t>WiFi, 3G, 4G</t>
  </si>
  <si>
    <t>WiFi, Storage</t>
  </si>
  <si>
    <t>WiFi, DSL, SEP, POE, 5G</t>
  </si>
  <si>
    <t>Features</t>
  </si>
  <si>
    <t>FGlFWF-70G</t>
  </si>
  <si>
    <t>FG/FWF-80F</t>
  </si>
  <si>
    <t>FG-90G</t>
  </si>
  <si>
    <t>FG-120G</t>
  </si>
  <si>
    <t>128/64</t>
  </si>
  <si>
    <t>64 GB (71C)</t>
  </si>
  <si>
    <t>128 GB (81F)</t>
  </si>
  <si>
    <t>120 GB (91C)</t>
  </si>
  <si>
    <t>480 GB (101F)</t>
  </si>
  <si>
    <t>480 GB (121C)</t>
  </si>
  <si>
    <t>Single AC PS, dual inputs</t>
  </si>
  <si>
    <t>Dual AC PS</t>
  </si>
  <si>
    <t>WiFi, 3G4G, DSL, Bypass,</t>
  </si>
  <si>
    <t>96/48</t>
  </si>
  <si>
    <t>4x 10 GE SFP+, 18x GE RJ45, 8x GE SFP</t>
  </si>
  <si>
    <t>8x GE RJ45, 2x Shared Port Pairs</t>
  </si>
  <si>
    <t>8x GE RJ45, 2x 10 GE Shared Port Pairs</t>
  </si>
  <si>
    <t>2x 10 GE SFP+, 18x GE RJ45, 4x Shared Port Pairs, 8x GE SFP</t>
  </si>
  <si>
    <t>1 x RU</t>
  </si>
  <si>
    <t>AB</t>
  </si>
  <si>
    <t>Column1</t>
  </si>
  <si>
    <t>FT1518</t>
  </si>
  <si>
    <t>FT512</t>
  </si>
  <si>
    <t>FT64</t>
  </si>
  <si>
    <t>IPsecVPNt</t>
  </si>
  <si>
    <t>FG-1OOF</t>
  </si>
  <si>
    <t>SSLVPNT</t>
  </si>
  <si>
    <t>AppCtrl</t>
  </si>
  <si>
    <t>Max FortiAPs (Total / Tunnel)</t>
  </si>
  <si>
    <t>.</t>
  </si>
  <si>
    <r>
      <t>Firewall Latency (micro</t>
    </r>
    <r>
      <rPr>
        <sz val="11"/>
        <color theme="1"/>
        <rFont val="Symbol"/>
        <family val="1"/>
        <charset val="2"/>
      </rPr>
      <t xml:space="preserve"> </t>
    </r>
    <r>
      <rPr>
        <sz val="11"/>
        <color theme="1"/>
        <rFont val="Aptos Narrow"/>
        <family val="2"/>
        <scheme val="minor"/>
      </rPr>
      <t>seconds)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</si>
</sst>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4" fontId="0" fillId="0" borderId="0" xfId="0" quotePrefix="1" applyNumberFormat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top"/>
    </xf>
  </cellXfs>
  <cellStyles count="1">
    <cellStyle name="Normal" xfId="0" builtinId="0"/>
  </cellStyles>
  <dxfs count="1">
    <dxf>
      <numFmt numFmtId="0" formatCode="General"/>
    </dxf>
  </dxfs>
  <tableStyles count="2" defaultTableStyle="TableStyleMedium2" defaultPivotStyle="PivotStyleLight16">
    <tableStyle name="Invisible" pivot="0" table="0" count="0" xr9:uid="{66A2C022-4D25-4BBC-AE1B-09AA5F360FC9}"/>
    <tableStyle name="Table Style 1" pivot="0" count="0" xr9:uid="{64E6878E-0588-4D16-B6FD-A074A99CF1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D417CF-6F01-4562-ABA5-D4DC12CF9D39}" name="Table1" displayName="Table1" ref="B2:M28" totalsRowShown="0" headerRowCellStyle="Normal" dataCellStyle="Normal">
  <tableColumns count="12">
    <tableColumn id="1" xr3:uid="{3B410AF2-2E21-4694-B170-14370BA544C3}" name="Features" dataCellStyle="Normal"/>
    <tableColumn id="2" xr3:uid="{A5FCAD40-9249-4BC6-B89E-F1AB1F0E0C2E}" name="FG/FWF-30G" dataCellStyle="Normal"/>
    <tableColumn id="3" xr3:uid="{79A4E106-237B-4305-925A-935466697767}" name="FG/FWF-40F" dataCellStyle="Normal"/>
    <tableColumn id="4" xr3:uid="{9E03DB72-0C40-4F78-A923-D9E1CA56244C}" name="FG/FWF-50G" dataCellStyle="Normal"/>
    <tableColumn id="5" xr3:uid="{17A632F6-6CCE-46D4-A318-55666C5D6186}" name="FG/FWF-60F" dataCellStyle="Normal"/>
    <tableColumn id="6" xr3:uid="{7421DE2E-00B8-48B2-A4B1-DD6ADAE2B7A9}" name="FG-70F" dataCellStyle="Normal"/>
    <tableColumn id="7" xr3:uid="{9BD8D3E7-1AD4-4A55-B433-69F0291AA081}" name="FGlFWF-70G" dataCellStyle="Normal"/>
    <tableColumn id="8" xr3:uid="{149E05E1-6AFB-47FD-8B2E-5E2562B7D404}" name="FG/FWF-80F" dataCellStyle="Normal"/>
    <tableColumn id="9" xr3:uid="{60ED4D9F-7B44-4414-8FE7-CCC74CD1BD39}" name="FG-90G" dataCellStyle="Normal"/>
    <tableColumn id="10" xr3:uid="{B3709207-129C-4501-9550-E1B4B14BB593}" name="FG-1OOF" dataCellStyle="Normal"/>
    <tableColumn id="11" xr3:uid="{E4C6DF96-586B-470E-8BE2-C353DD42C210}" name="FG-120G" dataCellStyle="Normal"/>
    <tableColumn id="12" xr3:uid="{E01DFDD9-A5DF-4183-B954-6828EC0B4DD2}" name="Column1" dataDxfId="0" dataCellStyle="Normal">
      <calculatedColumnFormula array="1">INDEX(C$2:L$2, MATCH(MIN(IF(C3:L3&gt;=O3, C3:L3)), C3:L3,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D3FB08-80C6-4CB5-8577-E3856A225499}">
  <we:reference id="wa200005271" version="2.5.5.0" store="en-US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1C7C-CB16-448E-9B17-A62272539C5B}">
  <dimension ref="A2:O28"/>
  <sheetViews>
    <sheetView tabSelected="1" workbookViewId="0">
      <pane xSplit="2" ySplit="2" topLeftCell="C20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ColWidth="8.7265625" defaultRowHeight="14.5" x14ac:dyDescent="0.35"/>
  <cols>
    <col min="2" max="2" width="44.453125" bestFit="1" customWidth="1"/>
    <col min="3" max="3" width="13.36328125" customWidth="1"/>
    <col min="4" max="4" width="13.08984375" customWidth="1"/>
    <col min="5" max="5" width="17.36328125" customWidth="1"/>
    <col min="6" max="6" width="13.08984375" customWidth="1"/>
    <col min="7" max="7" width="12.453125" customWidth="1"/>
    <col min="8" max="8" width="11.08984375" bestFit="1" customWidth="1"/>
    <col min="9" max="9" width="21.36328125" bestFit="1" customWidth="1"/>
    <col min="10" max="10" width="12.26953125" customWidth="1"/>
    <col min="11" max="11" width="16.7265625" customWidth="1"/>
    <col min="12" max="12" width="16.26953125" customWidth="1"/>
    <col min="13" max="13" width="11.26953125" bestFit="1" customWidth="1"/>
  </cols>
  <sheetData>
    <row r="2" spans="1:15" x14ac:dyDescent="0.35">
      <c r="B2" t="s">
        <v>46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47</v>
      </c>
      <c r="I2" t="s">
        <v>48</v>
      </c>
      <c r="J2" t="s">
        <v>49</v>
      </c>
      <c r="K2" t="s">
        <v>72</v>
      </c>
      <c r="L2" t="s">
        <v>50</v>
      </c>
      <c r="M2" t="s">
        <v>67</v>
      </c>
    </row>
    <row r="3" spans="1:15" x14ac:dyDescent="0.35">
      <c r="B3" t="s">
        <v>30</v>
      </c>
      <c r="C3" s="8">
        <v>4</v>
      </c>
      <c r="D3" s="7">
        <v>5</v>
      </c>
      <c r="E3" s="7">
        <v>5</v>
      </c>
      <c r="F3" s="7">
        <v>10</v>
      </c>
      <c r="G3" s="7">
        <v>10</v>
      </c>
      <c r="H3" s="7">
        <v>10</v>
      </c>
      <c r="I3" s="7">
        <v>10</v>
      </c>
      <c r="J3" s="7">
        <v>28</v>
      </c>
      <c r="K3" s="7">
        <v>20</v>
      </c>
      <c r="L3" s="7">
        <v>39</v>
      </c>
      <c r="M3" t="str" cm="1">
        <f t="array" ref="M3">INDEX(C$2:L$2, MATCH(MIN(IF(C3:L3&gt;=O3, C3:L3)), C3:L3, 0))</f>
        <v>FG/FWF-30G</v>
      </c>
      <c r="N3" t="s">
        <v>68</v>
      </c>
      <c r="O3">
        <v>4</v>
      </c>
    </row>
    <row r="4" spans="1:15" x14ac:dyDescent="0.35">
      <c r="B4" t="s">
        <v>31</v>
      </c>
      <c r="C4" s="10">
        <v>4</v>
      </c>
      <c r="D4" s="10">
        <v>5</v>
      </c>
      <c r="E4" s="10">
        <v>5</v>
      </c>
      <c r="F4" s="10">
        <v>10</v>
      </c>
      <c r="G4" s="10">
        <v>10</v>
      </c>
      <c r="H4" s="10">
        <v>10</v>
      </c>
      <c r="I4" s="10">
        <v>10</v>
      </c>
      <c r="J4" s="10">
        <v>28</v>
      </c>
      <c r="K4" s="10">
        <v>18</v>
      </c>
      <c r="L4" s="10">
        <v>39</v>
      </c>
      <c r="M4" t="str" cm="1">
        <f t="array" ref="M4">INDEX(C$2:L$2, MATCH(MIN(IF(C4:L4&gt;=O4, C4:L4)), C4:L4, 0))</f>
        <v>FG/FWF-30G</v>
      </c>
      <c r="N4" t="s">
        <v>69</v>
      </c>
    </row>
    <row r="5" spans="1:15" x14ac:dyDescent="0.35">
      <c r="B5" t="s">
        <v>32</v>
      </c>
      <c r="C5" s="7">
        <v>3.9</v>
      </c>
      <c r="D5" s="7">
        <v>5</v>
      </c>
      <c r="E5" s="7">
        <v>4</v>
      </c>
      <c r="F5" s="7">
        <v>6</v>
      </c>
      <c r="G5" s="7">
        <v>6</v>
      </c>
      <c r="H5" s="7">
        <v>10</v>
      </c>
      <c r="I5" s="7">
        <v>7</v>
      </c>
      <c r="J5" s="7">
        <v>27</v>
      </c>
      <c r="K5" s="7">
        <v>10</v>
      </c>
      <c r="L5" s="7">
        <v>28</v>
      </c>
      <c r="M5" t="str" cm="1">
        <f t="array" ref="M5">INDEX(C$2:L$2, MATCH(MIN(IF(C5:L5&gt;=O5, C5:L5)), C5:L5, 0))</f>
        <v>FG/FWF-30G</v>
      </c>
      <c r="N5" t="s">
        <v>70</v>
      </c>
    </row>
    <row r="6" spans="1:15" x14ac:dyDescent="0.35">
      <c r="B6" t="s">
        <v>33</v>
      </c>
      <c r="C6" s="2">
        <v>3.5</v>
      </c>
      <c r="D6" s="2">
        <v>4.4000000000000004</v>
      </c>
      <c r="E6" s="2">
        <v>4.5</v>
      </c>
      <c r="F6" s="2">
        <v>6.5</v>
      </c>
      <c r="G6" s="2">
        <v>6.1</v>
      </c>
      <c r="H6" s="2">
        <v>7.1</v>
      </c>
      <c r="I6" s="2">
        <v>6.5</v>
      </c>
      <c r="J6" s="2">
        <v>25</v>
      </c>
      <c r="K6" s="2">
        <v>11.5</v>
      </c>
      <c r="L6" s="2">
        <v>35</v>
      </c>
      <c r="M6" t="str" cm="1">
        <f t="array" ref="M6">INDEX(C$2:L$2, MATCH(MIN(IF(C6:L6&gt;=O6, C6:L6)), C6:L6, 0))</f>
        <v>FG/FWF-30G</v>
      </c>
      <c r="N6" t="s">
        <v>71</v>
      </c>
    </row>
    <row r="7" spans="1:15" x14ac:dyDescent="0.35">
      <c r="B7" t="s">
        <v>34</v>
      </c>
      <c r="C7" s="6">
        <v>0.8</v>
      </c>
      <c r="D7" s="6">
        <v>1</v>
      </c>
      <c r="E7" s="6">
        <v>2.25</v>
      </c>
      <c r="F7" s="6">
        <v>1.4</v>
      </c>
      <c r="G7" s="6">
        <v>1.4</v>
      </c>
      <c r="H7" s="6">
        <v>2.5</v>
      </c>
      <c r="I7" s="6">
        <v>1.4</v>
      </c>
      <c r="J7" s="6">
        <v>4.5</v>
      </c>
      <c r="K7" s="6">
        <v>2.6</v>
      </c>
      <c r="L7" s="6">
        <v>5.3</v>
      </c>
      <c r="M7" t="str" cm="1">
        <f t="array" ref="M7">INDEX(C$2:L$2, MATCH(MIN(IF(C7:L7&gt;=O7, C7:L7)), C7:L7, 0))</f>
        <v>FG/FWF-30G</v>
      </c>
    </row>
    <row r="8" spans="1:15" x14ac:dyDescent="0.35">
      <c r="B8" t="s">
        <v>35</v>
      </c>
      <c r="C8" s="2">
        <v>0.56999999999999995</v>
      </c>
      <c r="D8" s="2">
        <v>0.8</v>
      </c>
      <c r="E8" s="2">
        <v>1.25</v>
      </c>
      <c r="F8" s="6">
        <v>1</v>
      </c>
      <c r="G8" s="6">
        <v>1</v>
      </c>
      <c r="H8" s="6">
        <v>1.5</v>
      </c>
      <c r="I8" s="6">
        <v>1</v>
      </c>
      <c r="J8" s="6">
        <v>2.5</v>
      </c>
      <c r="K8" s="6">
        <v>1.6</v>
      </c>
      <c r="L8" s="6">
        <v>3.1</v>
      </c>
      <c r="M8" t="str" cm="1">
        <f t="array" ref="M8">INDEX(C$2:L$2, MATCH(MIN(IF(C8:L8&gt;=O8, C8:L8)), C8:L8, 0))</f>
        <v>FG/FWF-50G</v>
      </c>
      <c r="N8" t="s">
        <v>66</v>
      </c>
      <c r="O8">
        <v>1.25</v>
      </c>
    </row>
    <row r="9" spans="1:15" x14ac:dyDescent="0.35">
      <c r="B9" t="s">
        <v>36</v>
      </c>
      <c r="C9" s="2">
        <v>0.5</v>
      </c>
      <c r="D9" s="2">
        <v>0.6</v>
      </c>
      <c r="E9" s="2">
        <v>1.1000000000000001</v>
      </c>
      <c r="F9" s="2">
        <v>0.7</v>
      </c>
      <c r="G9" s="2">
        <v>0.8</v>
      </c>
      <c r="H9" s="2">
        <v>1.3</v>
      </c>
      <c r="I9" s="2">
        <v>0.9</v>
      </c>
      <c r="J9" s="2">
        <v>2.2000000000000002</v>
      </c>
      <c r="K9" s="2">
        <v>1</v>
      </c>
      <c r="L9" s="2">
        <v>2.8</v>
      </c>
      <c r="M9" t="str" cm="1">
        <f t="array" ref="M9">INDEX(C$2:L$2, MATCH(MIN(IF(C9:L9&gt;=O9, C9:L9)), C9:L9, 0))</f>
        <v>FG/FWF-30G</v>
      </c>
    </row>
    <row r="10" spans="1:15" x14ac:dyDescent="0.35">
      <c r="A10" t="s">
        <v>76</v>
      </c>
      <c r="B10" t="s">
        <v>77</v>
      </c>
      <c r="C10" s="6">
        <v>2.87</v>
      </c>
      <c r="D10" s="6">
        <v>2.97</v>
      </c>
      <c r="E10" s="6">
        <v>2.42</v>
      </c>
      <c r="F10" s="6">
        <v>3.3</v>
      </c>
      <c r="G10" s="6">
        <v>2.54</v>
      </c>
      <c r="H10" s="6">
        <v>2.46</v>
      </c>
      <c r="I10" s="6">
        <v>3.23</v>
      </c>
      <c r="J10" s="6">
        <v>3.23</v>
      </c>
      <c r="K10" s="6">
        <v>4.97</v>
      </c>
      <c r="L10" s="6">
        <v>3.17</v>
      </c>
      <c r="M10" t="str" cm="1">
        <f t="array" ref="M10">INDEX(C$2:L$2, MATCH(MIN(IF(C10:L10&gt;=O10, C10:L10)), C10:L10, 0))</f>
        <v>FG/FWF-50G</v>
      </c>
    </row>
    <row r="11" spans="1:15" x14ac:dyDescent="0.35">
      <c r="A11" t="s">
        <v>76</v>
      </c>
      <c r="B11" t="s">
        <v>5</v>
      </c>
      <c r="C11">
        <v>600000</v>
      </c>
      <c r="D11">
        <v>700000</v>
      </c>
      <c r="E11">
        <v>720000</v>
      </c>
      <c r="F11">
        <v>700000</v>
      </c>
      <c r="G11">
        <v>1500000</v>
      </c>
      <c r="H11">
        <v>1400000</v>
      </c>
      <c r="I11">
        <v>1500000</v>
      </c>
      <c r="J11">
        <v>3000000</v>
      </c>
      <c r="K11">
        <v>1500000</v>
      </c>
      <c r="L11">
        <v>3000000</v>
      </c>
      <c r="M11" t="str" cm="1">
        <f t="array" ref="M11">INDEX(C$2:L$2, MATCH(MIN(IF(C11:L11&gt;=O11, C11:L11)), C11:L11, 0))</f>
        <v>FG/FWF-30G</v>
      </c>
    </row>
    <row r="12" spans="1:15" x14ac:dyDescent="0.35">
      <c r="A12" t="s">
        <v>76</v>
      </c>
      <c r="B12" t="s">
        <v>6</v>
      </c>
      <c r="C12">
        <v>30000</v>
      </c>
      <c r="D12">
        <v>35000</v>
      </c>
      <c r="E12">
        <v>85000</v>
      </c>
      <c r="F12">
        <v>35000</v>
      </c>
      <c r="G12" s="2">
        <v>3000</v>
      </c>
      <c r="H12">
        <v>100000</v>
      </c>
      <c r="I12">
        <v>45000</v>
      </c>
      <c r="J12">
        <v>124000</v>
      </c>
      <c r="K12">
        <v>56000</v>
      </c>
      <c r="L12">
        <v>140000</v>
      </c>
      <c r="M12" t="str" cm="1">
        <f t="array" ref="M12">INDEX(C$2:L$2, MATCH(MIN(IF(C12:L12&gt;=O12, C12:L12)), C12:L12, 0))</f>
        <v>FG-70F</v>
      </c>
    </row>
    <row r="13" spans="1:15" x14ac:dyDescent="0.35">
      <c r="A13" t="s">
        <v>76</v>
      </c>
      <c r="B13" t="s">
        <v>7</v>
      </c>
      <c r="C13">
        <v>2000</v>
      </c>
      <c r="D13">
        <v>2000</v>
      </c>
      <c r="E13">
        <v>2000</v>
      </c>
      <c r="F13">
        <v>2000</v>
      </c>
      <c r="G13">
        <v>5000</v>
      </c>
      <c r="H13">
        <v>5000</v>
      </c>
      <c r="I13">
        <v>5000</v>
      </c>
      <c r="J13">
        <v>5000</v>
      </c>
      <c r="K13">
        <v>10000</v>
      </c>
      <c r="L13">
        <v>10000</v>
      </c>
      <c r="M13" t="str" cm="1">
        <f t="array" ref="M13">INDEX(C$2:L$2, MATCH(MIN(IF(C13:L13&gt;=O13, C13:L13)), C13:L13, 0))</f>
        <v>FG/FWF-30G</v>
      </c>
    </row>
    <row r="14" spans="1:15" x14ac:dyDescent="0.35">
      <c r="A14" t="s">
        <v>76</v>
      </c>
      <c r="B14" t="s">
        <v>8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200</v>
      </c>
      <c r="I14">
        <v>200</v>
      </c>
      <c r="J14">
        <v>200</v>
      </c>
      <c r="K14">
        <v>2000</v>
      </c>
      <c r="L14">
        <v>2000</v>
      </c>
      <c r="M14" t="str" cm="1">
        <f t="array" ref="M14">INDEX(C$2:L$2, MATCH(MIN(IF(C14:L14&gt;=O14, C14:L14)), C14:L14, 0))</f>
        <v>FG/FWF-30G</v>
      </c>
    </row>
    <row r="15" spans="1:15" x14ac:dyDescent="0.35">
      <c r="A15" t="s">
        <v>76</v>
      </c>
      <c r="B15" t="s">
        <v>9</v>
      </c>
      <c r="C15">
        <v>250</v>
      </c>
      <c r="D15">
        <v>250</v>
      </c>
      <c r="E15">
        <v>250</v>
      </c>
      <c r="F15">
        <v>500</v>
      </c>
      <c r="G15">
        <v>500</v>
      </c>
      <c r="H15">
        <v>500</v>
      </c>
      <c r="I15">
        <v>2500</v>
      </c>
      <c r="J15">
        <v>2500</v>
      </c>
      <c r="K15">
        <v>16000</v>
      </c>
      <c r="L15">
        <v>16000</v>
      </c>
      <c r="M15" t="str" cm="1">
        <f t="array" ref="M15">INDEX(C$2:L$2, MATCH(MIN(IF(C15:L15&gt;=O15, C15:L15)), C15:L15, 0))</f>
        <v>FG/FWF-30G</v>
      </c>
    </row>
    <row r="16" spans="1:15" x14ac:dyDescent="0.35">
      <c r="B16" t="s">
        <v>37</v>
      </c>
      <c r="C16" s="9">
        <v>0</v>
      </c>
      <c r="D16" s="6">
        <v>0.49</v>
      </c>
      <c r="E16" s="6">
        <v>0</v>
      </c>
      <c r="F16" s="6">
        <v>0.9</v>
      </c>
      <c r="G16" s="6">
        <v>0.40500000000000003</v>
      </c>
      <c r="H16" s="6">
        <v>0</v>
      </c>
      <c r="I16" s="6">
        <v>0.95</v>
      </c>
      <c r="J16" s="6">
        <v>1.4</v>
      </c>
      <c r="K16" s="6">
        <v>1</v>
      </c>
      <c r="L16" s="6">
        <v>1.5</v>
      </c>
      <c r="M16" t="str" cm="1">
        <f t="array" ref="M16">INDEX(C$2:L$2, MATCH(MIN(IF(C16:L16&gt;=O16, C16:L16)), C16:L16, 0))</f>
        <v>FG-70F</v>
      </c>
      <c r="N16" t="s">
        <v>73</v>
      </c>
      <c r="O16">
        <v>0.4</v>
      </c>
    </row>
    <row r="17" spans="1:15" ht="29" x14ac:dyDescent="0.35">
      <c r="B17" s="1" t="s">
        <v>10</v>
      </c>
      <c r="C17" s="11"/>
      <c r="D17" s="12">
        <v>200</v>
      </c>
      <c r="E17" s="12"/>
      <c r="F17" s="12">
        <v>200</v>
      </c>
      <c r="G17" s="12">
        <v>200</v>
      </c>
      <c r="H17" s="12"/>
      <c r="I17" s="12">
        <v>200</v>
      </c>
      <c r="J17" s="12">
        <v>200</v>
      </c>
      <c r="K17" s="12">
        <v>500</v>
      </c>
      <c r="L17" s="12">
        <v>500</v>
      </c>
      <c r="M17" t="e" cm="1">
        <f t="array" ref="M17">INDEX(C$2:L$2, MATCH(MIN(IF(C17:L17&gt;=O17, C17:L17)), C17:L17, 0))</f>
        <v>#N/A</v>
      </c>
    </row>
    <row r="18" spans="1:15" x14ac:dyDescent="0.35">
      <c r="B18" t="s">
        <v>38</v>
      </c>
      <c r="C18">
        <v>0.4</v>
      </c>
      <c r="D18" s="2">
        <v>0.31</v>
      </c>
      <c r="E18" s="2">
        <v>1.3</v>
      </c>
      <c r="F18" s="2">
        <v>0.63</v>
      </c>
      <c r="G18" s="2">
        <v>0.7</v>
      </c>
      <c r="H18" s="2">
        <v>1.4</v>
      </c>
      <c r="I18" s="2">
        <v>0.71499999999999997</v>
      </c>
      <c r="J18" s="2">
        <v>2.6</v>
      </c>
      <c r="K18" s="2">
        <v>1</v>
      </c>
      <c r="L18" s="2">
        <v>3</v>
      </c>
      <c r="M18" t="str" cm="1">
        <f t="array" ref="M18">INDEX(C$2:L$2, MATCH(MIN(IF(C18:L18&gt;=O18, C18:L18)), C18:L18, 0))</f>
        <v>FG/FWF-40F</v>
      </c>
    </row>
    <row r="19" spans="1:15" x14ac:dyDescent="0.35">
      <c r="B19" t="s">
        <v>11</v>
      </c>
      <c r="C19" s="2">
        <v>0.83</v>
      </c>
      <c r="D19" s="2">
        <v>0.99</v>
      </c>
      <c r="E19" s="2">
        <v>2.8</v>
      </c>
      <c r="F19" s="2">
        <v>1.8</v>
      </c>
      <c r="G19" s="2">
        <v>1.8</v>
      </c>
      <c r="H19" s="2">
        <v>3.6</v>
      </c>
      <c r="I19" s="2">
        <v>1.8</v>
      </c>
      <c r="J19" s="2">
        <v>6.7</v>
      </c>
      <c r="K19" s="2">
        <v>2.2000000000000002</v>
      </c>
      <c r="L19" s="2">
        <v>6.7</v>
      </c>
      <c r="M19" t="str" cm="1">
        <f t="array" ref="M19">INDEX(C$2:L$2, MATCH(MIN(IF(C19:L19&gt;=O19, C19:L19)), C19:L19, 0))</f>
        <v>FG/FWF-60F</v>
      </c>
      <c r="N19" t="s">
        <v>74</v>
      </c>
      <c r="O19">
        <v>1</v>
      </c>
    </row>
    <row r="20" spans="1:15" x14ac:dyDescent="0.35">
      <c r="B20" t="s">
        <v>75</v>
      </c>
      <c r="C20" s="2" t="s">
        <v>39</v>
      </c>
      <c r="D20" s="2" t="s">
        <v>39</v>
      </c>
      <c r="E20" s="2" t="s">
        <v>39</v>
      </c>
      <c r="F20" s="2" t="s">
        <v>12</v>
      </c>
      <c r="G20" s="2" t="s">
        <v>40</v>
      </c>
      <c r="H20" s="2" t="s">
        <v>60</v>
      </c>
      <c r="I20" s="2" t="s">
        <v>60</v>
      </c>
      <c r="J20" s="2" t="s">
        <v>51</v>
      </c>
      <c r="K20" s="2" t="s">
        <v>51</v>
      </c>
      <c r="L20" s="2" t="s">
        <v>51</v>
      </c>
      <c r="M20" t="e" cm="1">
        <f t="array" ref="M20">INDEX(C$2:L$2, MATCH(MIN(IF(C20:L20&gt;=O20, C20:L20)), C20:L20, 0))</f>
        <v>#N/A</v>
      </c>
    </row>
    <row r="21" spans="1:15" x14ac:dyDescent="0.35">
      <c r="B21" t="s">
        <v>13</v>
      </c>
      <c r="C21" s="2">
        <v>8</v>
      </c>
      <c r="D21" s="2">
        <v>8</v>
      </c>
      <c r="E21" s="2">
        <v>8</v>
      </c>
      <c r="F21" s="2">
        <v>24</v>
      </c>
      <c r="G21" s="2">
        <v>24</v>
      </c>
      <c r="H21" s="2">
        <v>24</v>
      </c>
      <c r="I21" s="2">
        <v>24</v>
      </c>
      <c r="J21" s="2">
        <v>24</v>
      </c>
      <c r="K21" s="2">
        <v>32</v>
      </c>
      <c r="L21" s="2">
        <v>48</v>
      </c>
      <c r="M21" t="str" cm="1">
        <f t="array" ref="M21">INDEX(C$2:L$2, MATCH(MIN(IF(C21:L21&gt;=O21, C21:L21)), C21:L21, 0))</f>
        <v>FG/FWF-30G</v>
      </c>
    </row>
    <row r="22" spans="1:15" x14ac:dyDescent="0.35">
      <c r="B22" t="s">
        <v>14</v>
      </c>
      <c r="C22" s="2">
        <v>500</v>
      </c>
      <c r="D22" s="2">
        <v>500</v>
      </c>
      <c r="E22" s="2">
        <v>500</v>
      </c>
      <c r="F22" s="2">
        <v>500</v>
      </c>
      <c r="G22" s="2">
        <v>500</v>
      </c>
      <c r="H22" s="2">
        <v>500</v>
      </c>
      <c r="I22" s="2">
        <v>500</v>
      </c>
      <c r="J22" s="2">
        <v>500</v>
      </c>
      <c r="K22" s="2">
        <v>5000</v>
      </c>
      <c r="L22" s="2">
        <v>5000</v>
      </c>
      <c r="M22" t="str" cm="1">
        <f t="array" ref="M22">INDEX(C$2:L$2, MATCH(MIN(IF(C22:L22&gt;=O22, C22:L22)), C22:L22, 0))</f>
        <v>FG/FWF-30G</v>
      </c>
    </row>
    <row r="23" spans="1:15" x14ac:dyDescent="0.35">
      <c r="B23" t="s">
        <v>15</v>
      </c>
      <c r="C23" s="5"/>
      <c r="D23" s="5" t="s">
        <v>26</v>
      </c>
      <c r="E23" s="5" t="s">
        <v>27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t="e" cm="1">
        <f t="array" ref="M23">INDEX(C$2:L$2, MATCH(MIN(IF(C23:L23&gt;=O23, C23:L23)), C23:L23, 0))</f>
        <v>#N/A</v>
      </c>
    </row>
    <row r="24" spans="1:15" ht="58" x14ac:dyDescent="0.35">
      <c r="A24" t="s">
        <v>76</v>
      </c>
      <c r="B24" s="3" t="s">
        <v>16</v>
      </c>
      <c r="C24" s="4" t="s">
        <v>29</v>
      </c>
      <c r="D24" s="4" t="s">
        <v>28</v>
      </c>
      <c r="E24" s="4" t="s">
        <v>28</v>
      </c>
      <c r="F24" s="4" t="s">
        <v>17</v>
      </c>
      <c r="G24" s="4" t="s">
        <v>17</v>
      </c>
      <c r="H24" s="4" t="s">
        <v>17</v>
      </c>
      <c r="I24" s="4" t="s">
        <v>62</v>
      </c>
      <c r="J24" s="4" t="s">
        <v>63</v>
      </c>
      <c r="K24" s="4" t="s">
        <v>64</v>
      </c>
      <c r="L24" s="4" t="s">
        <v>61</v>
      </c>
      <c r="M24" t="e" cm="1">
        <f t="array" ref="M24">INDEX(C$2:L$2, MATCH(MIN(IF(C24:L24&gt;=O24, C24:L24)), C24:L24, 0))</f>
        <v>#N/A</v>
      </c>
    </row>
    <row r="25" spans="1:15" x14ac:dyDescent="0.35">
      <c r="A25" t="s">
        <v>76</v>
      </c>
      <c r="B25" s="3" t="s">
        <v>18</v>
      </c>
      <c r="C25" s="4"/>
      <c r="D25" s="4"/>
      <c r="E25" s="4" t="s">
        <v>41</v>
      </c>
      <c r="F25" s="4" t="s">
        <v>19</v>
      </c>
      <c r="G25" s="4" t="s">
        <v>42</v>
      </c>
      <c r="H25" s="4" t="s">
        <v>52</v>
      </c>
      <c r="I25" s="4" t="s">
        <v>53</v>
      </c>
      <c r="J25" s="4" t="s">
        <v>54</v>
      </c>
      <c r="K25" s="4" t="s">
        <v>55</v>
      </c>
      <c r="L25" s="4" t="s">
        <v>56</v>
      </c>
      <c r="M25" t="e" cm="1">
        <f t="array" ref="M25">INDEX(C$2:L$2, MATCH(MIN(IF(C25:L25&gt;=O25, C25:L25)), C25:L25, 0))</f>
        <v>#N/A</v>
      </c>
    </row>
    <row r="26" spans="1:15" x14ac:dyDescent="0.35">
      <c r="B26" t="s">
        <v>20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57</v>
      </c>
      <c r="J26" t="s">
        <v>57</v>
      </c>
      <c r="K26" t="s">
        <v>58</v>
      </c>
      <c r="L26" t="s">
        <v>58</v>
      </c>
      <c r="M26" t="e" cm="1">
        <f t="array" ref="M26">INDEX(C$2:L$2, MATCH(MIN(IF(C26:L26&gt;=O26, C26:L26)), C26:L26, 0))</f>
        <v>#N/A</v>
      </c>
    </row>
    <row r="27" spans="1:15" x14ac:dyDescent="0.35">
      <c r="B27" t="s">
        <v>22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65</v>
      </c>
      <c r="L27" t="s">
        <v>65</v>
      </c>
      <c r="M27" t="e" cm="1">
        <f t="array" ref="M27">INDEX(C$2:L$2, MATCH(MIN(IF(C27:L27&gt;=O27, C27:L27)), C27:L27, 0))</f>
        <v>#N/A</v>
      </c>
    </row>
    <row r="28" spans="1:15" x14ac:dyDescent="0.35">
      <c r="B28" t="s">
        <v>24</v>
      </c>
      <c r="C28" t="s">
        <v>25</v>
      </c>
      <c r="D28" t="s">
        <v>43</v>
      </c>
      <c r="E28" t="s">
        <v>45</v>
      </c>
      <c r="F28" t="s">
        <v>44</v>
      </c>
      <c r="H28" t="s">
        <v>25</v>
      </c>
      <c r="I28" t="s">
        <v>59</v>
      </c>
      <c r="M28" t="e" cm="1">
        <f t="array" ref="M28">INDEX(C$2:L$2, MATCH(MIN(IF(C28:L28&gt;=O28, C28:L28)), C28:L28, 0))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581456-8D16-409A-BCDC-6FE0CB408A7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744600e-3e04-492e-baa1-25ec245c6f10}" enabled="0" method="" siteId="{9744600e-3e04-492e-baa1-25ec245c6f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FG_Features_Matrix</vt:lpstr>
      <vt:lpstr>FG_Features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Liendo Grillo</dc:creator>
  <cp:lastModifiedBy>Fernando Valentin Lago</cp:lastModifiedBy>
  <dcterms:created xsi:type="dcterms:W3CDTF">2025-06-18T10:55:11Z</dcterms:created>
  <dcterms:modified xsi:type="dcterms:W3CDTF">2025-07-29T10:07:42Z</dcterms:modified>
</cp:coreProperties>
</file>