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icardo Esposto\Desktop\FIAP\Aula Ricardo Esposto\2017\Turma 12NET\Aula 4\"/>
    </mc:Choice>
  </mc:AlternateContent>
  <xr:revisionPtr revIDLastSave="0" documentId="8_{03C7B655-9B94-4189-A03B-479A44D32947}" xr6:coauthVersionLast="33" xr6:coauthVersionMax="33" xr10:uidLastSave="{00000000-0000-0000-0000-000000000000}"/>
  <bookViews>
    <workbookView xWindow="240" yWindow="420" windowWidth="11480" windowHeight="4220" firstSheet="5" activeTab="11" xr2:uid="{00000000-000D-0000-FFFF-FFFF00000000}"/>
  </bookViews>
  <sheets>
    <sheet name="Benchmarks" sheetId="26" state="hidden" r:id="rId1"/>
    <sheet name="Premissas e rascunho" sheetId="27" r:id="rId2"/>
    <sheet name="DRE" sheetId="8" r:id="rId3"/>
    <sheet name="Analise Adwords" sheetId="13" state="hidden" r:id="rId4"/>
    <sheet name="Fluxo e investimentos" sheetId="9" r:id="rId5"/>
    <sheet name="Gráficos" sheetId="32" r:id="rId6"/>
    <sheet name="Vendas" sheetId="1" r:id="rId7"/>
    <sheet name="Custos" sheetId="3" r:id="rId8"/>
    <sheet name="Despesas" sheetId="4" r:id="rId9"/>
    <sheet name="Pessoal" sheetId="5" r:id="rId10"/>
    <sheet name="Resultado financeiro" sheetId="31" r:id="rId11"/>
    <sheet name="Capex" sheetId="15" r:id="rId12"/>
  </sheets>
  <definedNames>
    <definedName name="CatMacDesp">'Premissas e rascunho'!$E$2:$E$10</definedName>
    <definedName name="CIQWBGuid" hidden="1">"02bceea7-5b76-4a8d-98d8-f559051623ba"</definedName>
    <definedName name="hhimpl">'Premissas e rascunho'!#REF!</definedName>
    <definedName name="hhporconsultor">'Premissas e rascunho'!#REF!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"08/17/2012 12:01:58"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vendgde">'Premissas e rascunho'!#REF!</definedName>
    <definedName name="nvendmed">'Premissas e rascunho'!#REF!</definedName>
    <definedName name="nvendpeq">'Premissas e rascunho'!#REF!</definedName>
    <definedName name="prechh">'Premissas e rascunho'!#REF!</definedName>
    <definedName name="precuser">'Premissas e rascunho'!#REF!</definedName>
    <definedName name="precusermvp">'Premissas e rascunho'!#REF!</definedName>
    <definedName name="solver_adj" localSheetId="8" hidden="1">Despesas!#REF!</definedName>
    <definedName name="solver_adj" localSheetId="10" hidden="1">'Resultado financeiro'!#REF!</definedName>
    <definedName name="solver_cvg" localSheetId="8" hidden="1">0.0001</definedName>
    <definedName name="solver_cvg" localSheetId="10" hidden="1">0.0001</definedName>
    <definedName name="solver_drv" localSheetId="8" hidden="1">1</definedName>
    <definedName name="solver_drv" localSheetId="10" hidden="1">1</definedName>
    <definedName name="solver_eng" localSheetId="8" hidden="1">1</definedName>
    <definedName name="solver_eng" localSheetId="10" hidden="1">1</definedName>
    <definedName name="solver_est" localSheetId="8" hidden="1">1</definedName>
    <definedName name="solver_est" localSheetId="10" hidden="1">1</definedName>
    <definedName name="solver_itr" localSheetId="8" hidden="1">100</definedName>
    <definedName name="solver_itr" localSheetId="10" hidden="1">100</definedName>
    <definedName name="solver_lhs1" localSheetId="8" hidden="1">Despesas!#REF!</definedName>
    <definedName name="solver_lhs1" localSheetId="10" hidden="1">'Resultado financeiro'!#REF!</definedName>
    <definedName name="solver_lhs2" localSheetId="8" hidden="1">Despesas!$AB$4:$AB$4</definedName>
    <definedName name="solver_lhs2" localSheetId="10" hidden="1">'Resultado financeiro'!$AA$2:$AA$2</definedName>
    <definedName name="solver_lin" localSheetId="8" hidden="1">2</definedName>
    <definedName name="solver_lin" localSheetId="10" hidden="1">2</definedName>
    <definedName name="solver_mip" localSheetId="8" hidden="1">2147483647</definedName>
    <definedName name="solver_mip" localSheetId="10" hidden="1">2147483647</definedName>
    <definedName name="solver_mni" localSheetId="8" hidden="1">30</definedName>
    <definedName name="solver_mni" localSheetId="10" hidden="1">30</definedName>
    <definedName name="solver_mrt" localSheetId="8" hidden="1">0.075</definedName>
    <definedName name="solver_mrt" localSheetId="10" hidden="1">0.075</definedName>
    <definedName name="solver_msl" localSheetId="8" hidden="1">2</definedName>
    <definedName name="solver_msl" localSheetId="10" hidden="1">2</definedName>
    <definedName name="solver_neg" localSheetId="8" hidden="1">2</definedName>
    <definedName name="solver_neg" localSheetId="10" hidden="1">2</definedName>
    <definedName name="solver_nod" localSheetId="8" hidden="1">2147483647</definedName>
    <definedName name="solver_nod" localSheetId="10" hidden="1">2147483647</definedName>
    <definedName name="solver_num" localSheetId="8" hidden="1">2</definedName>
    <definedName name="solver_num" localSheetId="10" hidden="1">2</definedName>
    <definedName name="solver_nwt" localSheetId="8" hidden="1">1</definedName>
    <definedName name="solver_nwt" localSheetId="10" hidden="1">1</definedName>
    <definedName name="solver_opt" localSheetId="8" hidden="1">Despesas!#REF!</definedName>
    <definedName name="solver_opt" localSheetId="10" hidden="1">'Resultado financeiro'!#REF!</definedName>
    <definedName name="solver_pre" localSheetId="8" hidden="1">0.000001</definedName>
    <definedName name="solver_pre" localSheetId="10" hidden="1">0.000001</definedName>
    <definedName name="solver_rbv" localSheetId="8" hidden="1">1</definedName>
    <definedName name="solver_rbv" localSheetId="10" hidden="1">1</definedName>
    <definedName name="solver_rel1" localSheetId="8" hidden="1">3</definedName>
    <definedName name="solver_rel1" localSheetId="10" hidden="1">3</definedName>
    <definedName name="solver_rel2" localSheetId="8" hidden="1">3</definedName>
    <definedName name="solver_rel2" localSheetId="10" hidden="1">3</definedName>
    <definedName name="solver_rhs1" localSheetId="8" hidden="1">0</definedName>
    <definedName name="solver_rhs1" localSheetId="10" hidden="1">0</definedName>
    <definedName name="solver_rhs2" localSheetId="8" hidden="1">0</definedName>
    <definedName name="solver_rhs2" localSheetId="10" hidden="1">0</definedName>
    <definedName name="solver_rlx" localSheetId="8" hidden="1">1</definedName>
    <definedName name="solver_rlx" localSheetId="10" hidden="1">1</definedName>
    <definedName name="solver_rsd" localSheetId="8" hidden="1">0</definedName>
    <definedName name="solver_rsd" localSheetId="10" hidden="1">0</definedName>
    <definedName name="solver_scl" localSheetId="8" hidden="1">2</definedName>
    <definedName name="solver_scl" localSheetId="10" hidden="1">2</definedName>
    <definedName name="solver_sho" localSheetId="8" hidden="1">2</definedName>
    <definedName name="solver_sho" localSheetId="10" hidden="1">2</definedName>
    <definedName name="solver_ssz" localSheetId="8" hidden="1">100</definedName>
    <definedName name="solver_ssz" localSheetId="10" hidden="1">100</definedName>
    <definedName name="solver_tim" localSheetId="8" hidden="1">100</definedName>
    <definedName name="solver_tim" localSheetId="10" hidden="1">100</definedName>
    <definedName name="solver_tol" localSheetId="8" hidden="1">0.05</definedName>
    <definedName name="solver_tol" localSheetId="10" hidden="1">0.05</definedName>
    <definedName name="solver_typ" localSheetId="8" hidden="1">3</definedName>
    <definedName name="solver_typ" localSheetId="10" hidden="1">3</definedName>
    <definedName name="solver_val" localSheetId="8" hidden="1">2000000</definedName>
    <definedName name="solver_val" localSheetId="10" hidden="1">2000000</definedName>
    <definedName name="solver_ver" localSheetId="8" hidden="1">3</definedName>
    <definedName name="solver_ver" localSheetId="10" hidden="1">3</definedName>
  </definedNames>
  <calcPr calcId="179017"/>
</workbook>
</file>

<file path=xl/calcChain.xml><?xml version="1.0" encoding="utf-8"?>
<calcChain xmlns="http://schemas.openxmlformats.org/spreadsheetml/2006/main">
  <c r="AB40" i="4" l="1"/>
  <c r="AA40" i="4"/>
  <c r="AB39" i="4"/>
  <c r="AA39" i="4"/>
  <c r="AB38" i="4"/>
  <c r="AA38" i="4"/>
  <c r="Z37" i="4"/>
  <c r="Y37" i="4"/>
  <c r="X37" i="4"/>
  <c r="W37" i="4"/>
  <c r="V37" i="4"/>
  <c r="U37" i="4"/>
  <c r="T37" i="4"/>
  <c r="S37" i="4"/>
  <c r="R37" i="4"/>
  <c r="Q37" i="4"/>
  <c r="P37" i="4"/>
  <c r="O37" i="4"/>
  <c r="AB37" i="4" s="1"/>
  <c r="N37" i="4"/>
  <c r="M37" i="4"/>
  <c r="L37" i="4"/>
  <c r="K37" i="4"/>
  <c r="J37" i="4"/>
  <c r="I37" i="4"/>
  <c r="H37" i="4"/>
  <c r="G37" i="4"/>
  <c r="F37" i="4"/>
  <c r="E37" i="4"/>
  <c r="D37" i="4"/>
  <c r="C37" i="4"/>
  <c r="AA37" i="4" s="1"/>
  <c r="AB36" i="4"/>
  <c r="AA36" i="4"/>
  <c r="AB35" i="4"/>
  <c r="AA35" i="4"/>
  <c r="AB34" i="4"/>
  <c r="AA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B32" i="4"/>
  <c r="AA32" i="4"/>
  <c r="AB31" i="4"/>
  <c r="AA31" i="4"/>
  <c r="AB30" i="4"/>
  <c r="AA30" i="4"/>
  <c r="AB29" i="4"/>
  <c r="AA29" i="4"/>
  <c r="AB28" i="4"/>
  <c r="AA28" i="4"/>
  <c r="AB27" i="4"/>
  <c r="AA27" i="4"/>
  <c r="AB26" i="4"/>
  <c r="AB25" i="4" s="1"/>
  <c r="AA26" i="4"/>
  <c r="AA25" i="4" s="1"/>
  <c r="Z25" i="4"/>
  <c r="Z41" i="4" s="1"/>
  <c r="Z3" i="4" s="1"/>
  <c r="Y20" i="8" s="1"/>
  <c r="Y25" i="4"/>
  <c r="X25" i="4"/>
  <c r="X41" i="4" s="1"/>
  <c r="X3" i="4" s="1"/>
  <c r="W20" i="8" s="1"/>
  <c r="W25" i="4"/>
  <c r="V25" i="4"/>
  <c r="V41" i="4" s="1"/>
  <c r="V3" i="4" s="1"/>
  <c r="U20" i="8" s="1"/>
  <c r="U25" i="4"/>
  <c r="T25" i="4"/>
  <c r="T41" i="4" s="1"/>
  <c r="T3" i="4" s="1"/>
  <c r="S20" i="8" s="1"/>
  <c r="S25" i="4"/>
  <c r="R25" i="4"/>
  <c r="R41" i="4" s="1"/>
  <c r="R3" i="4" s="1"/>
  <c r="Q20" i="8" s="1"/>
  <c r="Q25" i="4"/>
  <c r="P25" i="4"/>
  <c r="P41" i="4" s="1"/>
  <c r="P3" i="4" s="1"/>
  <c r="O20" i="8" s="1"/>
  <c r="O25" i="4"/>
  <c r="N25" i="4"/>
  <c r="N41" i="4" s="1"/>
  <c r="N3" i="4" s="1"/>
  <c r="M20" i="8" s="1"/>
  <c r="M25" i="4"/>
  <c r="L25" i="4"/>
  <c r="L41" i="4" s="1"/>
  <c r="L3" i="4" s="1"/>
  <c r="K20" i="8" s="1"/>
  <c r="K25" i="4"/>
  <c r="J25" i="4"/>
  <c r="J41" i="4" s="1"/>
  <c r="J3" i="4" s="1"/>
  <c r="I20" i="8" s="1"/>
  <c r="I25" i="4"/>
  <c r="H25" i="4"/>
  <c r="H41" i="4" s="1"/>
  <c r="H3" i="4" s="1"/>
  <c r="G20" i="8" s="1"/>
  <c r="G25" i="4"/>
  <c r="F25" i="4"/>
  <c r="F41" i="4" s="1"/>
  <c r="F3" i="4" s="1"/>
  <c r="E20" i="8" s="1"/>
  <c r="E25" i="4"/>
  <c r="D25" i="4"/>
  <c r="D41" i="4" s="1"/>
  <c r="D3" i="4" s="1"/>
  <c r="C20" i="8" s="1"/>
  <c r="C25" i="4"/>
  <c r="E41" i="4" l="1"/>
  <c r="E3" i="4" s="1"/>
  <c r="D20" i="8" s="1"/>
  <c r="I41" i="4"/>
  <c r="I3" i="4" s="1"/>
  <c r="H20" i="8" s="1"/>
  <c r="M41" i="4"/>
  <c r="M3" i="4" s="1"/>
  <c r="L20" i="8" s="1"/>
  <c r="Q41" i="4"/>
  <c r="Q3" i="4" s="1"/>
  <c r="P20" i="8" s="1"/>
  <c r="U41" i="4"/>
  <c r="U3" i="4" s="1"/>
  <c r="T20" i="8" s="1"/>
  <c r="Y41" i="4"/>
  <c r="Y3" i="4" s="1"/>
  <c r="X20" i="8" s="1"/>
  <c r="AA33" i="4"/>
  <c r="AB33" i="4"/>
  <c r="C41" i="4"/>
  <c r="C3" i="4" s="1"/>
  <c r="B20" i="8" s="1"/>
  <c r="G41" i="4"/>
  <c r="G3" i="4" s="1"/>
  <c r="F20" i="8" s="1"/>
  <c r="K41" i="4"/>
  <c r="K3" i="4" s="1"/>
  <c r="J20" i="8" s="1"/>
  <c r="O41" i="4"/>
  <c r="O3" i="4" s="1"/>
  <c r="N20" i="8" s="1"/>
  <c r="S41" i="4"/>
  <c r="S3" i="4" s="1"/>
  <c r="R20" i="8" s="1"/>
  <c r="W41" i="4"/>
  <c r="W3" i="4" s="1"/>
  <c r="V20" i="8" s="1"/>
  <c r="AA41" i="4"/>
  <c r="AA3" i="4" s="1"/>
  <c r="Z20" i="8" s="1"/>
  <c r="AB41" i="4"/>
  <c r="AB3" i="4" s="1"/>
  <c r="AA20" i="8" s="1"/>
  <c r="AB9" i="3"/>
  <c r="AA9" i="3"/>
  <c r="AB8" i="3"/>
  <c r="AA8" i="3"/>
  <c r="AB7" i="3"/>
  <c r="AA7" i="3"/>
  <c r="AB6" i="3"/>
  <c r="AA6" i="3"/>
  <c r="AB5" i="3"/>
  <c r="AA5" i="3"/>
  <c r="AB4" i="3"/>
  <c r="AA4" i="3"/>
  <c r="Y18" i="9" l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A11" i="31"/>
  <c r="AA10" i="31" s="1"/>
  <c r="AA9" i="31" s="1"/>
  <c r="AA8" i="31" s="1"/>
  <c r="AA7" i="31" s="1"/>
  <c r="AA6" i="31" s="1"/>
  <c r="AA5" i="31" s="1"/>
  <c r="Z11" i="31"/>
  <c r="Z10" i="31" s="1"/>
  <c r="Z9" i="31" s="1"/>
  <c r="Z8" i="31" s="1"/>
  <c r="Z7" i="31" s="1"/>
  <c r="Z6" i="31" s="1"/>
  <c r="Z5" i="31" s="1"/>
  <c r="AA16" i="9"/>
  <c r="AA15" i="9"/>
  <c r="AA14" i="9"/>
  <c r="AA4" i="31" l="1"/>
  <c r="AA1" i="31" s="1"/>
  <c r="AA30" i="8" s="1"/>
  <c r="Z4" i="31"/>
  <c r="Z1" i="31" s="1"/>
  <c r="Z30" i="8" s="1"/>
  <c r="Y4" i="31"/>
  <c r="Y1" i="31" s="1"/>
  <c r="Y30" i="8" s="1"/>
  <c r="X4" i="31"/>
  <c r="X1" i="31" s="1"/>
  <c r="X30" i="8" s="1"/>
  <c r="W4" i="31"/>
  <c r="W1" i="31" s="1"/>
  <c r="W30" i="8" s="1"/>
  <c r="V4" i="31"/>
  <c r="V1" i="31" s="1"/>
  <c r="V30" i="8" s="1"/>
  <c r="U4" i="31"/>
  <c r="U1" i="31" s="1"/>
  <c r="U30" i="8" s="1"/>
  <c r="T4" i="31"/>
  <c r="T1" i="31" s="1"/>
  <c r="T30" i="8" s="1"/>
  <c r="S4" i="31"/>
  <c r="S1" i="31" s="1"/>
  <c r="S30" i="8" s="1"/>
  <c r="R4" i="31"/>
  <c r="R1" i="31" s="1"/>
  <c r="R30" i="8" s="1"/>
  <c r="Q4" i="31"/>
  <c r="Q1" i="31" s="1"/>
  <c r="Q30" i="8" s="1"/>
  <c r="P4" i="31"/>
  <c r="P1" i="31" s="1"/>
  <c r="P30" i="8" s="1"/>
  <c r="O4" i="31"/>
  <c r="O1" i="31" s="1"/>
  <c r="O30" i="8" s="1"/>
  <c r="N4" i="31"/>
  <c r="N1" i="31" s="1"/>
  <c r="N30" i="8" s="1"/>
  <c r="M4" i="31"/>
  <c r="M1" i="31" s="1"/>
  <c r="M30" i="8" s="1"/>
  <c r="L4" i="31"/>
  <c r="L1" i="31" s="1"/>
  <c r="L30" i="8" s="1"/>
  <c r="K4" i="31"/>
  <c r="K1" i="31" s="1"/>
  <c r="K30" i="8" s="1"/>
  <c r="J4" i="31"/>
  <c r="J1" i="31" s="1"/>
  <c r="J30" i="8" s="1"/>
  <c r="I4" i="31"/>
  <c r="I1" i="31" s="1"/>
  <c r="I30" i="8" s="1"/>
  <c r="H4" i="31"/>
  <c r="H1" i="31" s="1"/>
  <c r="H30" i="8" s="1"/>
  <c r="G4" i="31"/>
  <c r="G1" i="31" s="1"/>
  <c r="G30" i="8" s="1"/>
  <c r="F4" i="31"/>
  <c r="F1" i="31" s="1"/>
  <c r="F30" i="8" s="1"/>
  <c r="E4" i="31"/>
  <c r="E1" i="31" s="1"/>
  <c r="E30" i="8" s="1"/>
  <c r="D4" i="31"/>
  <c r="D1" i="31" s="1"/>
  <c r="D30" i="8" s="1"/>
  <c r="C4" i="31"/>
  <c r="C1" i="31" s="1"/>
  <c r="C30" i="8" s="1"/>
  <c r="B4" i="31"/>
  <c r="B1" i="31" s="1"/>
  <c r="B30" i="8" s="1"/>
  <c r="AD140" i="5"/>
  <c r="AC140" i="5"/>
  <c r="AD46" i="5"/>
  <c r="AC46" i="5"/>
  <c r="AD45" i="5"/>
  <c r="AC45" i="5"/>
  <c r="AD44" i="5"/>
  <c r="AC44" i="5"/>
  <c r="AD43" i="5"/>
  <c r="AC43" i="5"/>
  <c r="AD42" i="5"/>
  <c r="AC42" i="5"/>
  <c r="AD40" i="5"/>
  <c r="AC40" i="5"/>
  <c r="AD39" i="5"/>
  <c r="AC39" i="5"/>
  <c r="AD38" i="5"/>
  <c r="AC38" i="5"/>
  <c r="AD37" i="5"/>
  <c r="AC37" i="5"/>
  <c r="AD36" i="5"/>
  <c r="AC36" i="5"/>
  <c r="AD34" i="5"/>
  <c r="AC34" i="5"/>
  <c r="AD33" i="5"/>
  <c r="AC33" i="5"/>
  <c r="AD32" i="5"/>
  <c r="AC32" i="5"/>
  <c r="AD31" i="5"/>
  <c r="AC31" i="5"/>
  <c r="AD30" i="5"/>
  <c r="AC30" i="5"/>
  <c r="AD29" i="5"/>
  <c r="AC29" i="5"/>
  <c r="AD28" i="5"/>
  <c r="AC28" i="5"/>
  <c r="AD27" i="5"/>
  <c r="AC27" i="5"/>
  <c r="AD25" i="5"/>
  <c r="AC25" i="5"/>
  <c r="AD24" i="5"/>
  <c r="AC24" i="5"/>
  <c r="AD23" i="5"/>
  <c r="AC23" i="5"/>
  <c r="AD22" i="5"/>
  <c r="AC22" i="5"/>
  <c r="AD21" i="5"/>
  <c r="AC21" i="5"/>
  <c r="AD19" i="5"/>
  <c r="AC19" i="5"/>
  <c r="AD18" i="5"/>
  <c r="AC18" i="5"/>
  <c r="AD17" i="5"/>
  <c r="AC17" i="5"/>
  <c r="AD16" i="5"/>
  <c r="AC16" i="5"/>
  <c r="AD15" i="5"/>
  <c r="AC15" i="5"/>
  <c r="AD14" i="5"/>
  <c r="AC14" i="5"/>
  <c r="AD13" i="5"/>
  <c r="AC13" i="5"/>
  <c r="AD11" i="5"/>
  <c r="AC11" i="5"/>
  <c r="AD10" i="5"/>
  <c r="AC10" i="5"/>
  <c r="AD9" i="5"/>
  <c r="AC9" i="5"/>
  <c r="AD8" i="5"/>
  <c r="AC8" i="5"/>
  <c r="AD7" i="5"/>
  <c r="AC7" i="5"/>
  <c r="AD6" i="5"/>
  <c r="AC6" i="5"/>
  <c r="B1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E138" i="5"/>
  <c r="D91" i="5"/>
  <c r="E91" i="5" s="1"/>
  <c r="D90" i="5"/>
  <c r="E90" i="5" s="1"/>
  <c r="D89" i="5"/>
  <c r="E89" i="5" s="1"/>
  <c r="D88" i="5"/>
  <c r="E88" i="5" s="1"/>
  <c r="D87" i="5"/>
  <c r="E87" i="5" s="1"/>
  <c r="D85" i="5"/>
  <c r="E85" i="5" s="1"/>
  <c r="D84" i="5"/>
  <c r="E84" i="5" s="1"/>
  <c r="D83" i="5"/>
  <c r="E83" i="5" s="1"/>
  <c r="D82" i="5"/>
  <c r="D81" i="5"/>
  <c r="E81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0" i="5"/>
  <c r="E70" i="5" s="1"/>
  <c r="D69" i="5"/>
  <c r="E69" i="5" s="1"/>
  <c r="D68" i="5"/>
  <c r="E68" i="5" s="1"/>
  <c r="D67" i="5"/>
  <c r="E67" i="5" s="1"/>
  <c r="D66" i="5"/>
  <c r="E66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D35" i="5"/>
  <c r="AB26" i="5"/>
  <c r="AA26" i="5"/>
  <c r="Z26" i="5"/>
  <c r="Y26" i="5"/>
  <c r="X26" i="5"/>
  <c r="W26" i="5"/>
  <c r="V26" i="5"/>
  <c r="U26" i="5"/>
  <c r="T26" i="5"/>
  <c r="S26" i="5"/>
  <c r="R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Q26" i="5"/>
  <c r="B51" i="5"/>
  <c r="B96" i="5" s="1"/>
  <c r="B52" i="5"/>
  <c r="B97" i="5" s="1"/>
  <c r="B53" i="5"/>
  <c r="B98" i="5" s="1"/>
  <c r="B54" i="5"/>
  <c r="B99" i="5" s="1"/>
  <c r="B55" i="5"/>
  <c r="B100" i="5" s="1"/>
  <c r="B56" i="5"/>
  <c r="B101" i="5" s="1"/>
  <c r="B57" i="5"/>
  <c r="B102" i="5" s="1"/>
  <c r="B58" i="5"/>
  <c r="B103" i="5" s="1"/>
  <c r="B59" i="5"/>
  <c r="B104" i="5" s="1"/>
  <c r="B60" i="5"/>
  <c r="B105" i="5" s="1"/>
  <c r="B61" i="5"/>
  <c r="B106" i="5" s="1"/>
  <c r="B62" i="5"/>
  <c r="B107" i="5" s="1"/>
  <c r="B63" i="5"/>
  <c r="B108" i="5" s="1"/>
  <c r="B64" i="5"/>
  <c r="B109" i="5" s="1"/>
  <c r="B65" i="5"/>
  <c r="B110" i="5" s="1"/>
  <c r="B66" i="5"/>
  <c r="B111" i="5" s="1"/>
  <c r="B67" i="5"/>
  <c r="B112" i="5" s="1"/>
  <c r="B68" i="5"/>
  <c r="B113" i="5" s="1"/>
  <c r="B69" i="5"/>
  <c r="B114" i="5" s="1"/>
  <c r="B70" i="5"/>
  <c r="B115" i="5" s="1"/>
  <c r="B71" i="5"/>
  <c r="B116" i="5" s="1"/>
  <c r="B72" i="5"/>
  <c r="B117" i="5" s="1"/>
  <c r="B73" i="5"/>
  <c r="B118" i="5" s="1"/>
  <c r="B74" i="5"/>
  <c r="B119" i="5" s="1"/>
  <c r="B75" i="5"/>
  <c r="B120" i="5" s="1"/>
  <c r="B76" i="5"/>
  <c r="B121" i="5" s="1"/>
  <c r="B77" i="5"/>
  <c r="B122" i="5" s="1"/>
  <c r="B78" i="5"/>
  <c r="B123" i="5" s="1"/>
  <c r="B79" i="5"/>
  <c r="B124" i="5" s="1"/>
  <c r="B80" i="5"/>
  <c r="B125" i="5" s="1"/>
  <c r="B81" i="5"/>
  <c r="B126" i="5" s="1"/>
  <c r="B82" i="5"/>
  <c r="B127" i="5" s="1"/>
  <c r="B83" i="5"/>
  <c r="B128" i="5" s="1"/>
  <c r="B84" i="5"/>
  <c r="B129" i="5" s="1"/>
  <c r="B85" i="5"/>
  <c r="B130" i="5" s="1"/>
  <c r="B86" i="5"/>
  <c r="B131" i="5" s="1"/>
  <c r="B87" i="5"/>
  <c r="B132" i="5" s="1"/>
  <c r="B88" i="5"/>
  <c r="B133" i="5" s="1"/>
  <c r="B89" i="5"/>
  <c r="B134" i="5" s="1"/>
  <c r="B90" i="5"/>
  <c r="B135" i="5" s="1"/>
  <c r="B91" i="5"/>
  <c r="B136" i="5" s="1"/>
  <c r="B50" i="5"/>
  <c r="B95" i="5" s="1"/>
  <c r="AC41" i="5" l="1"/>
  <c r="AC138" i="5"/>
  <c r="AD138" i="5"/>
  <c r="AD41" i="5"/>
  <c r="AD26" i="5"/>
  <c r="AC26" i="5"/>
  <c r="D86" i="5"/>
  <c r="D80" i="5"/>
  <c r="D65" i="5"/>
  <c r="E96" i="5"/>
  <c r="F51" i="5"/>
  <c r="F60" i="5"/>
  <c r="G60" i="5" s="1"/>
  <c r="E105" i="5"/>
  <c r="F62" i="5"/>
  <c r="G62" i="5" s="1"/>
  <c r="E107" i="5"/>
  <c r="F64" i="5"/>
  <c r="G64" i="5" s="1"/>
  <c r="E109" i="5"/>
  <c r="E97" i="5"/>
  <c r="E50" i="5"/>
  <c r="F52" i="5"/>
  <c r="F97" i="5" s="1"/>
  <c r="E99" i="5"/>
  <c r="F54" i="5"/>
  <c r="G54" i="5" s="1"/>
  <c r="E101" i="5"/>
  <c r="F56" i="5"/>
  <c r="F101" i="5" s="1"/>
  <c r="E104" i="5"/>
  <c r="F59" i="5"/>
  <c r="E106" i="5"/>
  <c r="F61" i="5"/>
  <c r="E108" i="5"/>
  <c r="F63" i="5"/>
  <c r="E111" i="5"/>
  <c r="E65" i="5"/>
  <c r="F66" i="5"/>
  <c r="E113" i="5"/>
  <c r="F68" i="5"/>
  <c r="G68" i="5" s="1"/>
  <c r="E115" i="5"/>
  <c r="F70" i="5"/>
  <c r="F73" i="5"/>
  <c r="E118" i="5"/>
  <c r="F75" i="5"/>
  <c r="E120" i="5"/>
  <c r="F77" i="5"/>
  <c r="E122" i="5"/>
  <c r="F79" i="5"/>
  <c r="E124" i="5"/>
  <c r="E129" i="5"/>
  <c r="F84" i="5"/>
  <c r="G84" i="5" s="1"/>
  <c r="E132" i="5"/>
  <c r="E86" i="5"/>
  <c r="F87" i="5"/>
  <c r="F89" i="5"/>
  <c r="E134" i="5"/>
  <c r="F91" i="5"/>
  <c r="E136" i="5"/>
  <c r="F53" i="5"/>
  <c r="E98" i="5"/>
  <c r="F55" i="5"/>
  <c r="E100" i="5"/>
  <c r="F58" i="5"/>
  <c r="F103" i="5" s="1"/>
  <c r="E103" i="5"/>
  <c r="E57" i="5"/>
  <c r="F67" i="5"/>
  <c r="E112" i="5"/>
  <c r="F69" i="5"/>
  <c r="E114" i="5"/>
  <c r="E117" i="5"/>
  <c r="F72" i="5"/>
  <c r="F117" i="5" s="1"/>
  <c r="E119" i="5"/>
  <c r="F74" i="5"/>
  <c r="E121" i="5"/>
  <c r="F76" i="5"/>
  <c r="E123" i="5"/>
  <c r="F78" i="5"/>
  <c r="E126" i="5"/>
  <c r="F81" i="5"/>
  <c r="F83" i="5"/>
  <c r="E128" i="5"/>
  <c r="F85" i="5"/>
  <c r="E130" i="5"/>
  <c r="E133" i="5"/>
  <c r="F88" i="5"/>
  <c r="F90" i="5"/>
  <c r="E135" i="5"/>
  <c r="E82" i="5"/>
  <c r="E80" i="5" s="1"/>
  <c r="F99" i="5"/>
  <c r="G66" i="5"/>
  <c r="G52" i="5"/>
  <c r="E71" i="5"/>
  <c r="D50" i="5"/>
  <c r="D71" i="5"/>
  <c r="D57" i="5"/>
  <c r="G56" i="5" l="1"/>
  <c r="F50" i="5"/>
  <c r="F107" i="5"/>
  <c r="F113" i="5"/>
  <c r="F57" i="5"/>
  <c r="F105" i="5"/>
  <c r="E95" i="5"/>
  <c r="F109" i="5"/>
  <c r="F86" i="5"/>
  <c r="F71" i="5"/>
  <c r="D92" i="5"/>
  <c r="F65" i="5"/>
  <c r="E92" i="5"/>
  <c r="E137" i="5" s="1"/>
  <c r="G51" i="5"/>
  <c r="F96" i="5"/>
  <c r="G58" i="5"/>
  <c r="G103" i="5" s="1"/>
  <c r="G72" i="5"/>
  <c r="G117" i="5" s="1"/>
  <c r="F129" i="5"/>
  <c r="F111" i="5"/>
  <c r="E102" i="5"/>
  <c r="E127" i="5"/>
  <c r="E125" i="5" s="1"/>
  <c r="F82" i="5"/>
  <c r="G88" i="5"/>
  <c r="F133" i="5"/>
  <c r="G81" i="5"/>
  <c r="F126" i="5"/>
  <c r="F114" i="5"/>
  <c r="G69" i="5"/>
  <c r="F112" i="5"/>
  <c r="G67" i="5"/>
  <c r="G87" i="5"/>
  <c r="F132" i="5"/>
  <c r="F124" i="5"/>
  <c r="G79" i="5"/>
  <c r="F122" i="5"/>
  <c r="G77" i="5"/>
  <c r="F120" i="5"/>
  <c r="G75" i="5"/>
  <c r="F118" i="5"/>
  <c r="G73" i="5"/>
  <c r="G63" i="5"/>
  <c r="F108" i="5"/>
  <c r="G61" i="5"/>
  <c r="F106" i="5"/>
  <c r="G59" i="5"/>
  <c r="F104" i="5"/>
  <c r="E116" i="5"/>
  <c r="H62" i="5"/>
  <c r="G107" i="5"/>
  <c r="G90" i="5"/>
  <c r="F135" i="5"/>
  <c r="F130" i="5"/>
  <c r="G85" i="5"/>
  <c r="F128" i="5"/>
  <c r="G83" i="5"/>
  <c r="G78" i="5"/>
  <c r="F123" i="5"/>
  <c r="G76" i="5"/>
  <c r="F121" i="5"/>
  <c r="G74" i="5"/>
  <c r="F119" i="5"/>
  <c r="F100" i="5"/>
  <c r="G55" i="5"/>
  <c r="F98" i="5"/>
  <c r="G53" i="5"/>
  <c r="H60" i="5"/>
  <c r="G105" i="5"/>
  <c r="H64" i="5"/>
  <c r="G109" i="5"/>
  <c r="F136" i="5"/>
  <c r="G91" i="5"/>
  <c r="F134" i="5"/>
  <c r="G89" i="5"/>
  <c r="H84" i="5"/>
  <c r="G129" i="5"/>
  <c r="G70" i="5"/>
  <c r="F115" i="5"/>
  <c r="E110" i="5"/>
  <c r="H52" i="5"/>
  <c r="G97" i="5"/>
  <c r="H56" i="5"/>
  <c r="G101" i="5"/>
  <c r="H66" i="5"/>
  <c r="G111" i="5"/>
  <c r="H54" i="5"/>
  <c r="G99" i="5"/>
  <c r="H68" i="5"/>
  <c r="G113" i="5"/>
  <c r="H58" i="5" l="1"/>
  <c r="F95" i="5"/>
  <c r="F102" i="5"/>
  <c r="E131" i="5"/>
  <c r="E142" i="5" s="1"/>
  <c r="G65" i="5"/>
  <c r="G57" i="5"/>
  <c r="F110" i="5"/>
  <c r="G71" i="5"/>
  <c r="G96" i="5"/>
  <c r="H51" i="5"/>
  <c r="H72" i="5"/>
  <c r="I72" i="5" s="1"/>
  <c r="H70" i="5"/>
  <c r="G115" i="5"/>
  <c r="I84" i="5"/>
  <c r="H129" i="5"/>
  <c r="I64" i="5"/>
  <c r="H109" i="5"/>
  <c r="I60" i="5"/>
  <c r="H105" i="5"/>
  <c r="H74" i="5"/>
  <c r="G119" i="5"/>
  <c r="H76" i="5"/>
  <c r="G121" i="5"/>
  <c r="H78" i="5"/>
  <c r="G123" i="5"/>
  <c r="H90" i="5"/>
  <c r="G135" i="5"/>
  <c r="I62" i="5"/>
  <c r="H107" i="5"/>
  <c r="H59" i="5"/>
  <c r="G104" i="5"/>
  <c r="H61" i="5"/>
  <c r="H57" i="5" s="1"/>
  <c r="G106" i="5"/>
  <c r="H63" i="5"/>
  <c r="G108" i="5"/>
  <c r="G132" i="5"/>
  <c r="G86" i="5"/>
  <c r="H87" i="5"/>
  <c r="G126" i="5"/>
  <c r="H81" i="5"/>
  <c r="H88" i="5"/>
  <c r="G133" i="5"/>
  <c r="F116" i="5"/>
  <c r="H89" i="5"/>
  <c r="G134" i="5"/>
  <c r="H91" i="5"/>
  <c r="G136" i="5"/>
  <c r="H53" i="5"/>
  <c r="G98" i="5"/>
  <c r="G50" i="5"/>
  <c r="H55" i="5"/>
  <c r="G100" i="5"/>
  <c r="H83" i="5"/>
  <c r="G128" i="5"/>
  <c r="H85" i="5"/>
  <c r="G130" i="5"/>
  <c r="H73" i="5"/>
  <c r="G118" i="5"/>
  <c r="H75" i="5"/>
  <c r="G120" i="5"/>
  <c r="H77" i="5"/>
  <c r="G122" i="5"/>
  <c r="H79" i="5"/>
  <c r="G124" i="5"/>
  <c r="H67" i="5"/>
  <c r="G112" i="5"/>
  <c r="H69" i="5"/>
  <c r="G114" i="5"/>
  <c r="G82" i="5"/>
  <c r="G80" i="5" s="1"/>
  <c r="F80" i="5"/>
  <c r="F92" i="5" s="1"/>
  <c r="F127" i="5"/>
  <c r="F125" i="5" s="1"/>
  <c r="I66" i="5"/>
  <c r="H111" i="5"/>
  <c r="I58" i="5"/>
  <c r="H103" i="5"/>
  <c r="I68" i="5"/>
  <c r="H113" i="5"/>
  <c r="I54" i="5"/>
  <c r="H99" i="5"/>
  <c r="I56" i="5"/>
  <c r="H101" i="5"/>
  <c r="I52" i="5"/>
  <c r="H97" i="5"/>
  <c r="G110" i="5" l="1"/>
  <c r="E1" i="5"/>
  <c r="H117" i="5"/>
  <c r="G102" i="5"/>
  <c r="F137" i="5"/>
  <c r="G92" i="5"/>
  <c r="G137" i="5" s="1"/>
  <c r="G131" i="5" s="1"/>
  <c r="I51" i="5"/>
  <c r="H96" i="5"/>
  <c r="G116" i="5"/>
  <c r="G95" i="5"/>
  <c r="I53" i="5"/>
  <c r="H98" i="5"/>
  <c r="H108" i="5"/>
  <c r="I63" i="5"/>
  <c r="H106" i="5"/>
  <c r="I61" i="5"/>
  <c r="H104" i="5"/>
  <c r="I59" i="5"/>
  <c r="J62" i="5"/>
  <c r="I107" i="5"/>
  <c r="I90" i="5"/>
  <c r="H135" i="5"/>
  <c r="I78" i="5"/>
  <c r="H123" i="5"/>
  <c r="I76" i="5"/>
  <c r="H121" i="5"/>
  <c r="I74" i="5"/>
  <c r="H119" i="5"/>
  <c r="J60" i="5"/>
  <c r="I105" i="5"/>
  <c r="J64" i="5"/>
  <c r="I109" i="5"/>
  <c r="J84" i="5"/>
  <c r="I129" i="5"/>
  <c r="I70" i="5"/>
  <c r="H115" i="5"/>
  <c r="I91" i="5"/>
  <c r="H136" i="5"/>
  <c r="I89" i="5"/>
  <c r="H134" i="5"/>
  <c r="I88" i="5"/>
  <c r="H133" i="5"/>
  <c r="H132" i="5"/>
  <c r="H86" i="5"/>
  <c r="I87" i="5"/>
  <c r="H82" i="5"/>
  <c r="G127" i="5"/>
  <c r="I69" i="5"/>
  <c r="H114" i="5"/>
  <c r="I67" i="5"/>
  <c r="H112" i="5"/>
  <c r="I79" i="5"/>
  <c r="H124" i="5"/>
  <c r="I77" i="5"/>
  <c r="H122" i="5"/>
  <c r="I75" i="5"/>
  <c r="H120" i="5"/>
  <c r="I73" i="5"/>
  <c r="H118" i="5"/>
  <c r="I85" i="5"/>
  <c r="H130" i="5"/>
  <c r="I83" i="5"/>
  <c r="H128" i="5"/>
  <c r="I55" i="5"/>
  <c r="H100" i="5"/>
  <c r="H80" i="5"/>
  <c r="I81" i="5"/>
  <c r="H126" i="5"/>
  <c r="H102" i="5"/>
  <c r="H50" i="5"/>
  <c r="H65" i="5"/>
  <c r="H71" i="5"/>
  <c r="G125" i="5"/>
  <c r="J52" i="5"/>
  <c r="I97" i="5"/>
  <c r="J56" i="5"/>
  <c r="I101" i="5"/>
  <c r="J66" i="5"/>
  <c r="I111" i="5"/>
  <c r="J54" i="5"/>
  <c r="I99" i="5"/>
  <c r="J68" i="5"/>
  <c r="I113" i="5"/>
  <c r="I57" i="5"/>
  <c r="J58" i="5"/>
  <c r="I103" i="5"/>
  <c r="J72" i="5"/>
  <c r="I117" i="5"/>
  <c r="F131" i="5" l="1"/>
  <c r="B22" i="8"/>
  <c r="I50" i="5"/>
  <c r="I71" i="5"/>
  <c r="H110" i="5"/>
  <c r="H116" i="5"/>
  <c r="H95" i="5"/>
  <c r="H92" i="5"/>
  <c r="H137" i="5" s="1"/>
  <c r="H131" i="5" s="1"/>
  <c r="G142" i="5"/>
  <c r="I65" i="5"/>
  <c r="I96" i="5"/>
  <c r="J51" i="5"/>
  <c r="J81" i="5"/>
  <c r="I126" i="5"/>
  <c r="J87" i="5"/>
  <c r="I86" i="5"/>
  <c r="I132" i="5"/>
  <c r="I133" i="5"/>
  <c r="J88" i="5"/>
  <c r="J89" i="5"/>
  <c r="I134" i="5"/>
  <c r="J91" i="5"/>
  <c r="I136" i="5"/>
  <c r="J70" i="5"/>
  <c r="I115" i="5"/>
  <c r="J129" i="5"/>
  <c r="K84" i="5"/>
  <c r="J109" i="5"/>
  <c r="K64" i="5"/>
  <c r="J105" i="5"/>
  <c r="K60" i="5"/>
  <c r="I119" i="5"/>
  <c r="J74" i="5"/>
  <c r="I121" i="5"/>
  <c r="J76" i="5"/>
  <c r="I123" i="5"/>
  <c r="J78" i="5"/>
  <c r="I135" i="5"/>
  <c r="J90" i="5"/>
  <c r="J107" i="5"/>
  <c r="K62" i="5"/>
  <c r="I98" i="5"/>
  <c r="J53" i="5"/>
  <c r="J55" i="5"/>
  <c r="I100" i="5"/>
  <c r="J83" i="5"/>
  <c r="I128" i="5"/>
  <c r="J85" i="5"/>
  <c r="I130" i="5"/>
  <c r="J73" i="5"/>
  <c r="I118" i="5"/>
  <c r="J75" i="5"/>
  <c r="I120" i="5"/>
  <c r="J77" i="5"/>
  <c r="I122" i="5"/>
  <c r="J79" i="5"/>
  <c r="I124" i="5"/>
  <c r="J67" i="5"/>
  <c r="I112" i="5"/>
  <c r="J69" i="5"/>
  <c r="I114" i="5"/>
  <c r="I82" i="5"/>
  <c r="H127" i="5"/>
  <c r="H125" i="5" s="1"/>
  <c r="I104" i="5"/>
  <c r="J59" i="5"/>
  <c r="I106" i="5"/>
  <c r="J61" i="5"/>
  <c r="I108" i="5"/>
  <c r="J63" i="5"/>
  <c r="K68" i="5"/>
  <c r="J113" i="5"/>
  <c r="K54" i="5"/>
  <c r="J99" i="5"/>
  <c r="K66" i="5"/>
  <c r="J111" i="5"/>
  <c r="K56" i="5"/>
  <c r="J101" i="5"/>
  <c r="K52" i="5"/>
  <c r="J97" i="5"/>
  <c r="J71" i="5"/>
  <c r="K72" i="5"/>
  <c r="J117" i="5"/>
  <c r="K58" i="5"/>
  <c r="J103" i="5"/>
  <c r="I102" i="5" l="1"/>
  <c r="H142" i="5"/>
  <c r="H1" i="5" s="1"/>
  <c r="E22" i="8" s="1"/>
  <c r="J57" i="5"/>
  <c r="F142" i="5"/>
  <c r="F1" i="5" s="1"/>
  <c r="C22" i="8" s="1"/>
  <c r="G1" i="5"/>
  <c r="J65" i="5"/>
  <c r="I110" i="5"/>
  <c r="J50" i="5"/>
  <c r="J96" i="5"/>
  <c r="K51" i="5"/>
  <c r="I116" i="5"/>
  <c r="J82" i="5"/>
  <c r="I127" i="5"/>
  <c r="I125" i="5" s="1"/>
  <c r="J114" i="5"/>
  <c r="K69" i="5"/>
  <c r="J112" i="5"/>
  <c r="K67" i="5"/>
  <c r="K79" i="5"/>
  <c r="J124" i="5"/>
  <c r="K77" i="5"/>
  <c r="J122" i="5"/>
  <c r="K75" i="5"/>
  <c r="J120" i="5"/>
  <c r="K73" i="5"/>
  <c r="J118" i="5"/>
  <c r="K85" i="5"/>
  <c r="J130" i="5"/>
  <c r="K83" i="5"/>
  <c r="J128" i="5"/>
  <c r="J100" i="5"/>
  <c r="K55" i="5"/>
  <c r="K70" i="5"/>
  <c r="J115" i="5"/>
  <c r="K91" i="5"/>
  <c r="J136" i="5"/>
  <c r="K89" i="5"/>
  <c r="J134" i="5"/>
  <c r="J126" i="5"/>
  <c r="K81" i="5"/>
  <c r="J80" i="5"/>
  <c r="I95" i="5"/>
  <c r="J108" i="5"/>
  <c r="K63" i="5"/>
  <c r="J106" i="5"/>
  <c r="K61" i="5"/>
  <c r="J104" i="5"/>
  <c r="K59" i="5"/>
  <c r="K57" i="5" s="1"/>
  <c r="J98" i="5"/>
  <c r="K53" i="5"/>
  <c r="L62" i="5"/>
  <c r="K107" i="5"/>
  <c r="J135" i="5"/>
  <c r="K90" i="5"/>
  <c r="J123" i="5"/>
  <c r="K78" i="5"/>
  <c r="J121" i="5"/>
  <c r="K76" i="5"/>
  <c r="J119" i="5"/>
  <c r="K74" i="5"/>
  <c r="L60" i="5"/>
  <c r="K105" i="5"/>
  <c r="L64" i="5"/>
  <c r="K109" i="5"/>
  <c r="L84" i="5"/>
  <c r="K129" i="5"/>
  <c r="J133" i="5"/>
  <c r="K88" i="5"/>
  <c r="K87" i="5"/>
  <c r="J86" i="5"/>
  <c r="J132" i="5"/>
  <c r="I80" i="5"/>
  <c r="I92" i="5" s="1"/>
  <c r="K103" i="5"/>
  <c r="L58" i="5"/>
  <c r="L72" i="5"/>
  <c r="K117" i="5"/>
  <c r="K65" i="5"/>
  <c r="L66" i="5"/>
  <c r="K111" i="5"/>
  <c r="L54" i="5"/>
  <c r="K99" i="5"/>
  <c r="L68" i="5"/>
  <c r="K113" i="5"/>
  <c r="L52" i="5"/>
  <c r="K97" i="5"/>
  <c r="L56" i="5"/>
  <c r="K101" i="5"/>
  <c r="K71" i="5" l="1"/>
  <c r="J102" i="5"/>
  <c r="D22" i="8"/>
  <c r="J110" i="5"/>
  <c r="K50" i="5"/>
  <c r="J95" i="5"/>
  <c r="J92" i="5"/>
  <c r="J137" i="5" s="1"/>
  <c r="J131" i="5" s="1"/>
  <c r="I137" i="5"/>
  <c r="J116" i="5"/>
  <c r="K96" i="5"/>
  <c r="L51" i="5"/>
  <c r="L88" i="5"/>
  <c r="K133" i="5"/>
  <c r="L74" i="5"/>
  <c r="K119" i="5"/>
  <c r="L76" i="5"/>
  <c r="K121" i="5"/>
  <c r="L78" i="5"/>
  <c r="K123" i="5"/>
  <c r="L90" i="5"/>
  <c r="K135" i="5"/>
  <c r="L53" i="5"/>
  <c r="K98" i="5"/>
  <c r="L59" i="5"/>
  <c r="L57" i="5" s="1"/>
  <c r="K104" i="5"/>
  <c r="L61" i="5"/>
  <c r="K106" i="5"/>
  <c r="L63" i="5"/>
  <c r="K108" i="5"/>
  <c r="L89" i="5"/>
  <c r="K134" i="5"/>
  <c r="L91" i="5"/>
  <c r="K136" i="5"/>
  <c r="L70" i="5"/>
  <c r="K115" i="5"/>
  <c r="L83" i="5"/>
  <c r="K128" i="5"/>
  <c r="L85" i="5"/>
  <c r="K130" i="5"/>
  <c r="L73" i="5"/>
  <c r="K118" i="5"/>
  <c r="L75" i="5"/>
  <c r="K120" i="5"/>
  <c r="L77" i="5"/>
  <c r="K122" i="5"/>
  <c r="L79" i="5"/>
  <c r="K124" i="5"/>
  <c r="J127" i="5"/>
  <c r="J125" i="5" s="1"/>
  <c r="K82" i="5"/>
  <c r="K80" i="5" s="1"/>
  <c r="L87" i="5"/>
  <c r="K86" i="5"/>
  <c r="K132" i="5"/>
  <c r="M84" i="5"/>
  <c r="L129" i="5"/>
  <c r="L109" i="5"/>
  <c r="M64" i="5"/>
  <c r="L105" i="5"/>
  <c r="M60" i="5"/>
  <c r="L107" i="5"/>
  <c r="M62" i="5"/>
  <c r="L81" i="5"/>
  <c r="K126" i="5"/>
  <c r="K100" i="5"/>
  <c r="L55" i="5"/>
  <c r="K112" i="5"/>
  <c r="L67" i="5"/>
  <c r="K114" i="5"/>
  <c r="L69" i="5"/>
  <c r="K102" i="5"/>
  <c r="M56" i="5"/>
  <c r="L101" i="5"/>
  <c r="M52" i="5"/>
  <c r="L97" i="5"/>
  <c r="M68" i="5"/>
  <c r="L113" i="5"/>
  <c r="M54" i="5"/>
  <c r="L99" i="5"/>
  <c r="M66" i="5"/>
  <c r="L111" i="5"/>
  <c r="M72" i="5"/>
  <c r="L117" i="5"/>
  <c r="M58" i="5"/>
  <c r="L103" i="5"/>
  <c r="K95" i="5" l="1"/>
  <c r="I131" i="5"/>
  <c r="K110" i="5"/>
  <c r="L71" i="5"/>
  <c r="L65" i="5"/>
  <c r="K116" i="5"/>
  <c r="J142" i="5"/>
  <c r="J1" i="5" s="1"/>
  <c r="G22" i="8" s="1"/>
  <c r="K92" i="5"/>
  <c r="K137" i="5" s="1"/>
  <c r="K131" i="5" s="1"/>
  <c r="L96" i="5"/>
  <c r="M51" i="5"/>
  <c r="L50" i="5"/>
  <c r="M69" i="5"/>
  <c r="L114" i="5"/>
  <c r="M67" i="5"/>
  <c r="L112" i="5"/>
  <c r="M55" i="5"/>
  <c r="L100" i="5"/>
  <c r="M81" i="5"/>
  <c r="L126" i="5"/>
  <c r="M129" i="5"/>
  <c r="N84" i="5"/>
  <c r="L82" i="5"/>
  <c r="K127" i="5"/>
  <c r="K125" i="5" s="1"/>
  <c r="M107" i="5"/>
  <c r="N62" i="5"/>
  <c r="M105" i="5"/>
  <c r="N60" i="5"/>
  <c r="M109" i="5"/>
  <c r="N64" i="5"/>
  <c r="L86" i="5"/>
  <c r="L132" i="5"/>
  <c r="M87" i="5"/>
  <c r="L124" i="5"/>
  <c r="M79" i="5"/>
  <c r="L122" i="5"/>
  <c r="M77" i="5"/>
  <c r="L120" i="5"/>
  <c r="M75" i="5"/>
  <c r="L118" i="5"/>
  <c r="M73" i="5"/>
  <c r="M85" i="5"/>
  <c r="L130" i="5"/>
  <c r="M83" i="5"/>
  <c r="L128" i="5"/>
  <c r="M70" i="5"/>
  <c r="L115" i="5"/>
  <c r="L136" i="5"/>
  <c r="M91" i="5"/>
  <c r="L134" i="5"/>
  <c r="M89" i="5"/>
  <c r="M63" i="5"/>
  <c r="L108" i="5"/>
  <c r="M61" i="5"/>
  <c r="L106" i="5"/>
  <c r="M59" i="5"/>
  <c r="M57" i="5" s="1"/>
  <c r="L104" i="5"/>
  <c r="L102" i="5" s="1"/>
  <c r="M53" i="5"/>
  <c r="L98" i="5"/>
  <c r="M90" i="5"/>
  <c r="L135" i="5"/>
  <c r="M78" i="5"/>
  <c r="L123" i="5"/>
  <c r="M76" i="5"/>
  <c r="L121" i="5"/>
  <c r="M74" i="5"/>
  <c r="L119" i="5"/>
  <c r="M88" i="5"/>
  <c r="L133" i="5"/>
  <c r="N58" i="5"/>
  <c r="M103" i="5"/>
  <c r="N66" i="5"/>
  <c r="M111" i="5"/>
  <c r="N52" i="5"/>
  <c r="M97" i="5"/>
  <c r="N56" i="5"/>
  <c r="M101" i="5"/>
  <c r="N72" i="5"/>
  <c r="M117" i="5"/>
  <c r="N54" i="5"/>
  <c r="M99" i="5"/>
  <c r="N68" i="5"/>
  <c r="M113" i="5"/>
  <c r="I142" i="5" l="1"/>
  <c r="I1" i="5" s="1"/>
  <c r="F22" i="8" s="1"/>
  <c r="L95" i="5"/>
  <c r="L110" i="5"/>
  <c r="M71" i="5"/>
  <c r="M50" i="5"/>
  <c r="M65" i="5"/>
  <c r="K142" i="5"/>
  <c r="K1" i="5" s="1"/>
  <c r="H22" i="8" s="1"/>
  <c r="M96" i="5"/>
  <c r="N51" i="5"/>
  <c r="L116" i="5"/>
  <c r="M134" i="5"/>
  <c r="N89" i="5"/>
  <c r="M136" i="5"/>
  <c r="N91" i="5"/>
  <c r="M118" i="5"/>
  <c r="N73" i="5"/>
  <c r="M120" i="5"/>
  <c r="N75" i="5"/>
  <c r="M122" i="5"/>
  <c r="N77" i="5"/>
  <c r="M124" i="5"/>
  <c r="N79" i="5"/>
  <c r="M86" i="5"/>
  <c r="M132" i="5"/>
  <c r="N87" i="5"/>
  <c r="M82" i="5"/>
  <c r="L127" i="5"/>
  <c r="L125" i="5" s="1"/>
  <c r="L80" i="5"/>
  <c r="L92" i="5" s="1"/>
  <c r="N88" i="5"/>
  <c r="M133" i="5"/>
  <c r="N74" i="5"/>
  <c r="M119" i="5"/>
  <c r="N76" i="5"/>
  <c r="M121" i="5"/>
  <c r="N78" i="5"/>
  <c r="M123" i="5"/>
  <c r="N90" i="5"/>
  <c r="M135" i="5"/>
  <c r="N53" i="5"/>
  <c r="M98" i="5"/>
  <c r="M104" i="5"/>
  <c r="N59" i="5"/>
  <c r="M106" i="5"/>
  <c r="N61" i="5"/>
  <c r="N57" i="5" s="1"/>
  <c r="M108" i="5"/>
  <c r="N63" i="5"/>
  <c r="N70" i="5"/>
  <c r="M115" i="5"/>
  <c r="M128" i="5"/>
  <c r="N83" i="5"/>
  <c r="M130" i="5"/>
  <c r="N85" i="5"/>
  <c r="O64" i="5"/>
  <c r="N109" i="5"/>
  <c r="O60" i="5"/>
  <c r="N105" i="5"/>
  <c r="O62" i="5"/>
  <c r="N107" i="5"/>
  <c r="N129" i="5"/>
  <c r="O84" i="5"/>
  <c r="N81" i="5"/>
  <c r="M80" i="5"/>
  <c r="M126" i="5"/>
  <c r="N55" i="5"/>
  <c r="M100" i="5"/>
  <c r="N67" i="5"/>
  <c r="M112" i="5"/>
  <c r="N69" i="5"/>
  <c r="M114" i="5"/>
  <c r="O56" i="5"/>
  <c r="N101" i="5"/>
  <c r="O52" i="5"/>
  <c r="N97" i="5"/>
  <c r="O66" i="5"/>
  <c r="N111" i="5"/>
  <c r="O68" i="5"/>
  <c r="N113" i="5"/>
  <c r="O54" i="5"/>
  <c r="N99" i="5"/>
  <c r="O72" i="5"/>
  <c r="N117" i="5"/>
  <c r="O58" i="5"/>
  <c r="N103" i="5"/>
  <c r="M95" i="5" l="1"/>
  <c r="N71" i="5"/>
  <c r="M110" i="5"/>
  <c r="M102" i="5"/>
  <c r="M116" i="5"/>
  <c r="N65" i="5"/>
  <c r="L137" i="5"/>
  <c r="L131" i="5" s="1"/>
  <c r="M92" i="5"/>
  <c r="M137" i="5" s="1"/>
  <c r="M131" i="5" s="1"/>
  <c r="O51" i="5"/>
  <c r="N96" i="5"/>
  <c r="N114" i="5"/>
  <c r="O69" i="5"/>
  <c r="N112" i="5"/>
  <c r="O67" i="5"/>
  <c r="N100" i="5"/>
  <c r="O55" i="5"/>
  <c r="P84" i="5"/>
  <c r="O129" i="5"/>
  <c r="O85" i="5"/>
  <c r="N130" i="5"/>
  <c r="O83" i="5"/>
  <c r="N128" i="5"/>
  <c r="N108" i="5"/>
  <c r="O63" i="5"/>
  <c r="N106" i="5"/>
  <c r="O61" i="5"/>
  <c r="N104" i="5"/>
  <c r="N102" i="5" s="1"/>
  <c r="O59" i="5"/>
  <c r="O57" i="5" s="1"/>
  <c r="O87" i="5"/>
  <c r="N86" i="5"/>
  <c r="N132" i="5"/>
  <c r="O81" i="5"/>
  <c r="N126" i="5"/>
  <c r="P62" i="5"/>
  <c r="O107" i="5"/>
  <c r="P60" i="5"/>
  <c r="O105" i="5"/>
  <c r="P64" i="5"/>
  <c r="O109" i="5"/>
  <c r="O70" i="5"/>
  <c r="N115" i="5"/>
  <c r="N98" i="5"/>
  <c r="O53" i="5"/>
  <c r="N135" i="5"/>
  <c r="O90" i="5"/>
  <c r="N123" i="5"/>
  <c r="O78" i="5"/>
  <c r="N121" i="5"/>
  <c r="O76" i="5"/>
  <c r="N119" i="5"/>
  <c r="O74" i="5"/>
  <c r="N133" i="5"/>
  <c r="O88" i="5"/>
  <c r="N82" i="5"/>
  <c r="M127" i="5"/>
  <c r="M125" i="5" s="1"/>
  <c r="O79" i="5"/>
  <c r="N124" i="5"/>
  <c r="O77" i="5"/>
  <c r="N122" i="5"/>
  <c r="O75" i="5"/>
  <c r="N120" i="5"/>
  <c r="O73" i="5"/>
  <c r="N118" i="5"/>
  <c r="O91" i="5"/>
  <c r="N136" i="5"/>
  <c r="O89" i="5"/>
  <c r="N134" i="5"/>
  <c r="N50" i="5"/>
  <c r="O117" i="5"/>
  <c r="P72" i="5"/>
  <c r="P66" i="5"/>
  <c r="O111" i="5"/>
  <c r="O103" i="5"/>
  <c r="P58" i="5"/>
  <c r="P54" i="5"/>
  <c r="O99" i="5"/>
  <c r="P68" i="5"/>
  <c r="O113" i="5"/>
  <c r="P52" i="5"/>
  <c r="O97" i="5"/>
  <c r="P56" i="5"/>
  <c r="O101" i="5"/>
  <c r="L142" i="5" l="1"/>
  <c r="L1" i="5" s="1"/>
  <c r="N110" i="5"/>
  <c r="N95" i="5"/>
  <c r="O50" i="5"/>
  <c r="O65" i="5"/>
  <c r="M142" i="5"/>
  <c r="M1" i="5" s="1"/>
  <c r="J22" i="8" s="1"/>
  <c r="O71" i="5"/>
  <c r="P51" i="5"/>
  <c r="O96" i="5"/>
  <c r="N116" i="5"/>
  <c r="P89" i="5"/>
  <c r="O134" i="5"/>
  <c r="P91" i="5"/>
  <c r="O136" i="5"/>
  <c r="P73" i="5"/>
  <c r="O118" i="5"/>
  <c r="P75" i="5"/>
  <c r="O120" i="5"/>
  <c r="P77" i="5"/>
  <c r="O122" i="5"/>
  <c r="P79" i="5"/>
  <c r="O124" i="5"/>
  <c r="N127" i="5"/>
  <c r="N125" i="5" s="1"/>
  <c r="O82" i="5"/>
  <c r="O80" i="5" s="1"/>
  <c r="P70" i="5"/>
  <c r="O115" i="5"/>
  <c r="Q64" i="5"/>
  <c r="P109" i="5"/>
  <c r="AC109" i="5" s="1"/>
  <c r="Q60" i="5"/>
  <c r="P105" i="5"/>
  <c r="AC105" i="5" s="1"/>
  <c r="Q62" i="5"/>
  <c r="P107" i="5"/>
  <c r="AC107" i="5" s="1"/>
  <c r="O126" i="5"/>
  <c r="P81" i="5"/>
  <c r="O86" i="5"/>
  <c r="O132" i="5"/>
  <c r="P87" i="5"/>
  <c r="P83" i="5"/>
  <c r="O128" i="5"/>
  <c r="P85" i="5"/>
  <c r="O130" i="5"/>
  <c r="Q84" i="5"/>
  <c r="P129" i="5"/>
  <c r="AC129" i="5" s="1"/>
  <c r="P88" i="5"/>
  <c r="O133" i="5"/>
  <c r="P74" i="5"/>
  <c r="O119" i="5"/>
  <c r="P76" i="5"/>
  <c r="O121" i="5"/>
  <c r="P78" i="5"/>
  <c r="O123" i="5"/>
  <c r="P90" i="5"/>
  <c r="O135" i="5"/>
  <c r="O98" i="5"/>
  <c r="P53" i="5"/>
  <c r="P59" i="5"/>
  <c r="O104" i="5"/>
  <c r="P61" i="5"/>
  <c r="O106" i="5"/>
  <c r="P63" i="5"/>
  <c r="O108" i="5"/>
  <c r="P55" i="5"/>
  <c r="O100" i="5"/>
  <c r="P67" i="5"/>
  <c r="O112" i="5"/>
  <c r="P69" i="5"/>
  <c r="O114" i="5"/>
  <c r="N80" i="5"/>
  <c r="Q56" i="5"/>
  <c r="P101" i="5"/>
  <c r="AC101" i="5" s="1"/>
  <c r="Q52" i="5"/>
  <c r="P97" i="5"/>
  <c r="AC97" i="5" s="1"/>
  <c r="Q58" i="5"/>
  <c r="P103" i="5"/>
  <c r="AC103" i="5" s="1"/>
  <c r="Q66" i="5"/>
  <c r="P111" i="5"/>
  <c r="AC111" i="5" s="1"/>
  <c r="Q72" i="5"/>
  <c r="P117" i="5"/>
  <c r="AC117" i="5" s="1"/>
  <c r="Q68" i="5"/>
  <c r="P113" i="5"/>
  <c r="AC113" i="5" s="1"/>
  <c r="Q54" i="5"/>
  <c r="P99" i="5"/>
  <c r="AC99" i="5" s="1"/>
  <c r="I22" i="8" l="1"/>
  <c r="P65" i="5"/>
  <c r="P50" i="5"/>
  <c r="O92" i="5"/>
  <c r="O137" i="5" s="1"/>
  <c r="O131" i="5" s="1"/>
  <c r="O102" i="5"/>
  <c r="P57" i="5"/>
  <c r="O95" i="5"/>
  <c r="P71" i="5"/>
  <c r="O110" i="5"/>
  <c r="N92" i="5"/>
  <c r="N137" i="5" s="1"/>
  <c r="N131" i="5" s="1"/>
  <c r="N142" i="5" s="1"/>
  <c r="N1" i="5" s="1"/>
  <c r="K22" i="8" s="1"/>
  <c r="P96" i="5"/>
  <c r="AC96" i="5" s="1"/>
  <c r="Q51" i="5"/>
  <c r="O116" i="5"/>
  <c r="Q53" i="5"/>
  <c r="P98" i="5"/>
  <c r="AC98" i="5" s="1"/>
  <c r="P132" i="5"/>
  <c r="AC132" i="5" s="1"/>
  <c r="Q87" i="5"/>
  <c r="P86" i="5"/>
  <c r="P126" i="5"/>
  <c r="AC126" i="5" s="1"/>
  <c r="Q81" i="5"/>
  <c r="P82" i="5"/>
  <c r="P80" i="5" s="1"/>
  <c r="O127" i="5"/>
  <c r="O125" i="5" s="1"/>
  <c r="Q69" i="5"/>
  <c r="P114" i="5"/>
  <c r="AC114" i="5" s="1"/>
  <c r="P112" i="5"/>
  <c r="AC112" i="5" s="1"/>
  <c r="Q67" i="5"/>
  <c r="P100" i="5"/>
  <c r="AC100" i="5" s="1"/>
  <c r="Q55" i="5"/>
  <c r="P108" i="5"/>
  <c r="AC108" i="5" s="1"/>
  <c r="Q63" i="5"/>
  <c r="P106" i="5"/>
  <c r="AC106" i="5" s="1"/>
  <c r="Q61" i="5"/>
  <c r="P104" i="5"/>
  <c r="Q59" i="5"/>
  <c r="Q90" i="5"/>
  <c r="P135" i="5"/>
  <c r="AC135" i="5" s="1"/>
  <c r="Q78" i="5"/>
  <c r="P123" i="5"/>
  <c r="AC123" i="5" s="1"/>
  <c r="Q76" i="5"/>
  <c r="P121" i="5"/>
  <c r="AC121" i="5" s="1"/>
  <c r="Q74" i="5"/>
  <c r="P119" i="5"/>
  <c r="AC119" i="5" s="1"/>
  <c r="Q88" i="5"/>
  <c r="P133" i="5"/>
  <c r="AC133" i="5" s="1"/>
  <c r="Q129" i="5"/>
  <c r="R84" i="5"/>
  <c r="P130" i="5"/>
  <c r="AC130" i="5" s="1"/>
  <c r="Q85" i="5"/>
  <c r="P128" i="5"/>
  <c r="AC128" i="5" s="1"/>
  <c r="Q83" i="5"/>
  <c r="R62" i="5"/>
  <c r="Q107" i="5"/>
  <c r="R60" i="5"/>
  <c r="Q105" i="5"/>
  <c r="R64" i="5"/>
  <c r="Q109" i="5"/>
  <c r="P115" i="5"/>
  <c r="AC115" i="5" s="1"/>
  <c r="Q70" i="5"/>
  <c r="Q79" i="5"/>
  <c r="P124" i="5"/>
  <c r="AC124" i="5" s="1"/>
  <c r="Q77" i="5"/>
  <c r="P122" i="5"/>
  <c r="AC122" i="5" s="1"/>
  <c r="Q75" i="5"/>
  <c r="P120" i="5"/>
  <c r="AC120" i="5" s="1"/>
  <c r="Q73" i="5"/>
  <c r="P118" i="5"/>
  <c r="Q91" i="5"/>
  <c r="P136" i="5"/>
  <c r="AC136" i="5" s="1"/>
  <c r="Q89" i="5"/>
  <c r="P134" i="5"/>
  <c r="AC134" i="5" s="1"/>
  <c r="R72" i="5"/>
  <c r="Q117" i="5"/>
  <c r="R58" i="5"/>
  <c r="Q103" i="5"/>
  <c r="R52" i="5"/>
  <c r="Q97" i="5"/>
  <c r="R56" i="5"/>
  <c r="Q101" i="5"/>
  <c r="R54" i="5"/>
  <c r="Q99" i="5"/>
  <c r="R68" i="5"/>
  <c r="Q113" i="5"/>
  <c r="R66" i="5"/>
  <c r="Q111" i="5"/>
  <c r="Q71" i="5" l="1"/>
  <c r="Q57" i="5"/>
  <c r="P95" i="5"/>
  <c r="AC95" i="5" s="1"/>
  <c r="P116" i="5"/>
  <c r="AC116" i="5" s="1"/>
  <c r="AC118" i="5"/>
  <c r="P102" i="5"/>
  <c r="AC102" i="5" s="1"/>
  <c r="AC104" i="5"/>
  <c r="Q65" i="5"/>
  <c r="P110" i="5"/>
  <c r="AC110" i="5" s="1"/>
  <c r="P92" i="5"/>
  <c r="O142" i="5"/>
  <c r="O1" i="5" s="1"/>
  <c r="L22" i="8" s="1"/>
  <c r="R51" i="5"/>
  <c r="Q96" i="5"/>
  <c r="R70" i="5"/>
  <c r="Q115" i="5"/>
  <c r="R83" i="5"/>
  <c r="Q128" i="5"/>
  <c r="Q130" i="5"/>
  <c r="R85" i="5"/>
  <c r="S84" i="5"/>
  <c r="R129" i="5"/>
  <c r="Q104" i="5"/>
  <c r="R59" i="5"/>
  <c r="Q106" i="5"/>
  <c r="R61" i="5"/>
  <c r="Q108" i="5"/>
  <c r="R63" i="5"/>
  <c r="Q100" i="5"/>
  <c r="R55" i="5"/>
  <c r="R67" i="5"/>
  <c r="Q112" i="5"/>
  <c r="Q82" i="5"/>
  <c r="Q80" i="5" s="1"/>
  <c r="P127" i="5"/>
  <c r="AC127" i="5" s="1"/>
  <c r="Q98" i="5"/>
  <c r="R53" i="5"/>
  <c r="Q50" i="5"/>
  <c r="Q134" i="5"/>
  <c r="R89" i="5"/>
  <c r="Q136" i="5"/>
  <c r="R91" i="5"/>
  <c r="Q118" i="5"/>
  <c r="R73" i="5"/>
  <c r="Q120" i="5"/>
  <c r="R75" i="5"/>
  <c r="Q122" i="5"/>
  <c r="R77" i="5"/>
  <c r="Q124" i="5"/>
  <c r="R79" i="5"/>
  <c r="S64" i="5"/>
  <c r="R109" i="5"/>
  <c r="S60" i="5"/>
  <c r="R105" i="5"/>
  <c r="S62" i="5"/>
  <c r="R107" i="5"/>
  <c r="R88" i="5"/>
  <c r="Q133" i="5"/>
  <c r="R74" i="5"/>
  <c r="Q119" i="5"/>
  <c r="R76" i="5"/>
  <c r="Q121" i="5"/>
  <c r="R78" i="5"/>
  <c r="Q123" i="5"/>
  <c r="R90" i="5"/>
  <c r="Q135" i="5"/>
  <c r="R69" i="5"/>
  <c r="R65" i="5" s="1"/>
  <c r="Q114" i="5"/>
  <c r="Q126" i="5"/>
  <c r="R81" i="5"/>
  <c r="R87" i="5"/>
  <c r="Q86" i="5"/>
  <c r="Q132" i="5"/>
  <c r="S66" i="5"/>
  <c r="R111" i="5"/>
  <c r="S72" i="5"/>
  <c r="R117" i="5"/>
  <c r="S68" i="5"/>
  <c r="R113" i="5"/>
  <c r="S54" i="5"/>
  <c r="R99" i="5"/>
  <c r="S56" i="5"/>
  <c r="R101" i="5"/>
  <c r="S52" i="5"/>
  <c r="R97" i="5"/>
  <c r="S58" i="5"/>
  <c r="R103" i="5"/>
  <c r="R57" i="5" l="1"/>
  <c r="P125" i="5"/>
  <c r="AC125" i="5" s="1"/>
  <c r="Q110" i="5"/>
  <c r="Q102" i="5"/>
  <c r="P137" i="5"/>
  <c r="AC92" i="5"/>
  <c r="R71" i="5"/>
  <c r="R50" i="5"/>
  <c r="Q92" i="5"/>
  <c r="Q137" i="5" s="1"/>
  <c r="R96" i="5"/>
  <c r="S51" i="5"/>
  <c r="Q116" i="5"/>
  <c r="Q95" i="5"/>
  <c r="R126" i="5"/>
  <c r="S81" i="5"/>
  <c r="S69" i="5"/>
  <c r="R114" i="5"/>
  <c r="R135" i="5"/>
  <c r="S90" i="5"/>
  <c r="R123" i="5"/>
  <c r="S78" i="5"/>
  <c r="R121" i="5"/>
  <c r="S76" i="5"/>
  <c r="R119" i="5"/>
  <c r="S74" i="5"/>
  <c r="R133" i="5"/>
  <c r="S88" i="5"/>
  <c r="S107" i="5"/>
  <c r="T62" i="5"/>
  <c r="S105" i="5"/>
  <c r="T60" i="5"/>
  <c r="S109" i="5"/>
  <c r="T64" i="5"/>
  <c r="R82" i="5"/>
  <c r="Q127" i="5"/>
  <c r="S67" i="5"/>
  <c r="R112" i="5"/>
  <c r="S129" i="5"/>
  <c r="T84" i="5"/>
  <c r="S83" i="5"/>
  <c r="R128" i="5"/>
  <c r="S70" i="5"/>
  <c r="R115" i="5"/>
  <c r="R132" i="5"/>
  <c r="S87" i="5"/>
  <c r="R86" i="5"/>
  <c r="S79" i="5"/>
  <c r="R124" i="5"/>
  <c r="S77" i="5"/>
  <c r="R122" i="5"/>
  <c r="S75" i="5"/>
  <c r="R120" i="5"/>
  <c r="S73" i="5"/>
  <c r="S71" i="5" s="1"/>
  <c r="R118" i="5"/>
  <c r="S91" i="5"/>
  <c r="R136" i="5"/>
  <c r="S89" i="5"/>
  <c r="R134" i="5"/>
  <c r="R98" i="5"/>
  <c r="S53" i="5"/>
  <c r="S55" i="5"/>
  <c r="R100" i="5"/>
  <c r="R108" i="5"/>
  <c r="S63" i="5"/>
  <c r="R106" i="5"/>
  <c r="S61" i="5"/>
  <c r="R104" i="5"/>
  <c r="S59" i="5"/>
  <c r="S85" i="5"/>
  <c r="R130" i="5"/>
  <c r="T56" i="5"/>
  <c r="S101" i="5"/>
  <c r="T66" i="5"/>
  <c r="S111" i="5"/>
  <c r="T52" i="5"/>
  <c r="S97" i="5"/>
  <c r="S103" i="5"/>
  <c r="T58" i="5"/>
  <c r="T54" i="5"/>
  <c r="S99" i="5"/>
  <c r="T68" i="5"/>
  <c r="S113" i="5"/>
  <c r="T72" i="5"/>
  <c r="S117" i="5"/>
  <c r="S57" i="5" l="1"/>
  <c r="R116" i="5"/>
  <c r="Q131" i="5"/>
  <c r="P131" i="5"/>
  <c r="AC137" i="5"/>
  <c r="R102" i="5"/>
  <c r="Q125" i="5"/>
  <c r="S65" i="5"/>
  <c r="R110" i="5"/>
  <c r="S50" i="5"/>
  <c r="R95" i="5"/>
  <c r="Q142" i="5"/>
  <c r="T51" i="5"/>
  <c r="S96" i="5"/>
  <c r="T59" i="5"/>
  <c r="S104" i="5"/>
  <c r="S106" i="5"/>
  <c r="T61" i="5"/>
  <c r="T63" i="5"/>
  <c r="S108" i="5"/>
  <c r="T53" i="5"/>
  <c r="S98" i="5"/>
  <c r="T129" i="5"/>
  <c r="U84" i="5"/>
  <c r="U64" i="5"/>
  <c r="T109" i="5"/>
  <c r="U60" i="5"/>
  <c r="T105" i="5"/>
  <c r="T107" i="5"/>
  <c r="U62" i="5"/>
  <c r="S133" i="5"/>
  <c r="T88" i="5"/>
  <c r="T74" i="5"/>
  <c r="S119" i="5"/>
  <c r="S121" i="5"/>
  <c r="T76" i="5"/>
  <c r="T78" i="5"/>
  <c r="S123" i="5"/>
  <c r="T90" i="5"/>
  <c r="S135" i="5"/>
  <c r="S126" i="5"/>
  <c r="T81" i="5"/>
  <c r="T85" i="5"/>
  <c r="S130" i="5"/>
  <c r="S100" i="5"/>
  <c r="T55" i="5"/>
  <c r="T89" i="5"/>
  <c r="S134" i="5"/>
  <c r="T91" i="5"/>
  <c r="S136" i="5"/>
  <c r="T73" i="5"/>
  <c r="S118" i="5"/>
  <c r="S120" i="5"/>
  <c r="T75" i="5"/>
  <c r="T77" i="5"/>
  <c r="S122" i="5"/>
  <c r="T79" i="5"/>
  <c r="S124" i="5"/>
  <c r="T87" i="5"/>
  <c r="S86" i="5"/>
  <c r="S132" i="5"/>
  <c r="S115" i="5"/>
  <c r="T70" i="5"/>
  <c r="T83" i="5"/>
  <c r="S128" i="5"/>
  <c r="T67" i="5"/>
  <c r="S112" i="5"/>
  <c r="R127" i="5"/>
  <c r="R125" i="5" s="1"/>
  <c r="S82" i="5"/>
  <c r="T69" i="5"/>
  <c r="S114" i="5"/>
  <c r="R80" i="5"/>
  <c r="U52" i="5"/>
  <c r="T97" i="5"/>
  <c r="U72" i="5"/>
  <c r="T117" i="5"/>
  <c r="U68" i="5"/>
  <c r="T113" i="5"/>
  <c r="U54" i="5"/>
  <c r="T99" i="5"/>
  <c r="U58" i="5"/>
  <c r="T103" i="5"/>
  <c r="U56" i="5"/>
  <c r="T101" i="5"/>
  <c r="U66" i="5"/>
  <c r="T111" i="5"/>
  <c r="T50" i="5" l="1"/>
  <c r="AC131" i="5"/>
  <c r="P142" i="5"/>
  <c r="Q1" i="5"/>
  <c r="T57" i="5"/>
  <c r="T65" i="5"/>
  <c r="S110" i="5"/>
  <c r="T71" i="5"/>
  <c r="S102" i="5"/>
  <c r="S95" i="5"/>
  <c r="R92" i="5"/>
  <c r="R137" i="5" s="1"/>
  <c r="T96" i="5"/>
  <c r="U51" i="5"/>
  <c r="S116" i="5"/>
  <c r="S127" i="5"/>
  <c r="S125" i="5" s="1"/>
  <c r="T82" i="5"/>
  <c r="T80" i="5" s="1"/>
  <c r="T115" i="5"/>
  <c r="U70" i="5"/>
  <c r="T86" i="5"/>
  <c r="U87" i="5"/>
  <c r="T132" i="5"/>
  <c r="U79" i="5"/>
  <c r="T124" i="5"/>
  <c r="U77" i="5"/>
  <c r="T122" i="5"/>
  <c r="U73" i="5"/>
  <c r="T118" i="5"/>
  <c r="U91" i="5"/>
  <c r="T136" i="5"/>
  <c r="U89" i="5"/>
  <c r="T134" i="5"/>
  <c r="T130" i="5"/>
  <c r="U85" i="5"/>
  <c r="U81" i="5"/>
  <c r="T126" i="5"/>
  <c r="T135" i="5"/>
  <c r="U90" i="5"/>
  <c r="T123" i="5"/>
  <c r="U78" i="5"/>
  <c r="T119" i="5"/>
  <c r="U74" i="5"/>
  <c r="U105" i="5"/>
  <c r="V60" i="5"/>
  <c r="U109" i="5"/>
  <c r="V64" i="5"/>
  <c r="T98" i="5"/>
  <c r="U53" i="5"/>
  <c r="T108" i="5"/>
  <c r="U63" i="5"/>
  <c r="T104" i="5"/>
  <c r="U59" i="5"/>
  <c r="S80" i="5"/>
  <c r="U69" i="5"/>
  <c r="T114" i="5"/>
  <c r="T112" i="5"/>
  <c r="U67" i="5"/>
  <c r="U83" i="5"/>
  <c r="T128" i="5"/>
  <c r="U75" i="5"/>
  <c r="T120" i="5"/>
  <c r="T100" i="5"/>
  <c r="U55" i="5"/>
  <c r="T121" i="5"/>
  <c r="U76" i="5"/>
  <c r="T133" i="5"/>
  <c r="U88" i="5"/>
  <c r="U107" i="5"/>
  <c r="V62" i="5"/>
  <c r="V84" i="5"/>
  <c r="U129" i="5"/>
  <c r="T106" i="5"/>
  <c r="U61" i="5"/>
  <c r="V56" i="5"/>
  <c r="U101" i="5"/>
  <c r="V58" i="5"/>
  <c r="U103" i="5"/>
  <c r="V66" i="5"/>
  <c r="U111" i="5"/>
  <c r="V54" i="5"/>
  <c r="U99" i="5"/>
  <c r="V68" i="5"/>
  <c r="U113" i="5"/>
  <c r="V72" i="5"/>
  <c r="U117" i="5"/>
  <c r="V52" i="5"/>
  <c r="U97" i="5"/>
  <c r="U50" i="5" l="1"/>
  <c r="U71" i="5"/>
  <c r="P1" i="5"/>
  <c r="AC142" i="5"/>
  <c r="R131" i="5"/>
  <c r="N22" i="8"/>
  <c r="U65" i="5"/>
  <c r="T95" i="5"/>
  <c r="T116" i="5"/>
  <c r="T102" i="5"/>
  <c r="T92" i="5"/>
  <c r="T137" i="5" s="1"/>
  <c r="T131" i="5" s="1"/>
  <c r="S92" i="5"/>
  <c r="S137" i="5" s="1"/>
  <c r="S131" i="5" s="1"/>
  <c r="S142" i="5" s="1"/>
  <c r="T110" i="5"/>
  <c r="U57" i="5"/>
  <c r="U96" i="5"/>
  <c r="V51" i="5"/>
  <c r="V61" i="5"/>
  <c r="U106" i="5"/>
  <c r="W62" i="5"/>
  <c r="V107" i="5"/>
  <c r="U133" i="5"/>
  <c r="V88" i="5"/>
  <c r="U121" i="5"/>
  <c r="V76" i="5"/>
  <c r="U100" i="5"/>
  <c r="V55" i="5"/>
  <c r="V67" i="5"/>
  <c r="U112" i="5"/>
  <c r="V81" i="5"/>
  <c r="U126" i="5"/>
  <c r="U130" i="5"/>
  <c r="V85" i="5"/>
  <c r="W84" i="5"/>
  <c r="V129" i="5"/>
  <c r="U120" i="5"/>
  <c r="V75" i="5"/>
  <c r="V83" i="5"/>
  <c r="U128" i="5"/>
  <c r="V69" i="5"/>
  <c r="U114" i="5"/>
  <c r="U104" i="5"/>
  <c r="V59" i="5"/>
  <c r="U108" i="5"/>
  <c r="V63" i="5"/>
  <c r="V53" i="5"/>
  <c r="U98" i="5"/>
  <c r="V109" i="5"/>
  <c r="W64" i="5"/>
  <c r="W60" i="5"/>
  <c r="V105" i="5"/>
  <c r="V74" i="5"/>
  <c r="U119" i="5"/>
  <c r="V78" i="5"/>
  <c r="U123" i="5"/>
  <c r="V90" i="5"/>
  <c r="U135" i="5"/>
  <c r="U134" i="5"/>
  <c r="V89" i="5"/>
  <c r="U136" i="5"/>
  <c r="V91" i="5"/>
  <c r="U118" i="5"/>
  <c r="V73" i="5"/>
  <c r="U122" i="5"/>
  <c r="V77" i="5"/>
  <c r="U124" i="5"/>
  <c r="V79" i="5"/>
  <c r="U132" i="5"/>
  <c r="V87" i="5"/>
  <c r="U86" i="5"/>
  <c r="V70" i="5"/>
  <c r="U115" i="5"/>
  <c r="T127" i="5"/>
  <c r="T125" i="5" s="1"/>
  <c r="U82" i="5"/>
  <c r="W52" i="5"/>
  <c r="V97" i="5"/>
  <c r="W72" i="5"/>
  <c r="V117" i="5"/>
  <c r="W66" i="5"/>
  <c r="V111" i="5"/>
  <c r="W58" i="5"/>
  <c r="V103" i="5"/>
  <c r="W56" i="5"/>
  <c r="V101" i="5"/>
  <c r="V50" i="5"/>
  <c r="W68" i="5"/>
  <c r="V113" i="5"/>
  <c r="W54" i="5"/>
  <c r="V99" i="5"/>
  <c r="R142" i="5" l="1"/>
  <c r="R1" i="5" s="1"/>
  <c r="O22" i="8" s="1"/>
  <c r="M22" i="8"/>
  <c r="AC1" i="5"/>
  <c r="Z22" i="8" s="1"/>
  <c r="S1" i="5"/>
  <c r="U95" i="5"/>
  <c r="T142" i="5"/>
  <c r="T1" i="5" s="1"/>
  <c r="Q22" i="8" s="1"/>
  <c r="U116" i="5"/>
  <c r="V71" i="5"/>
  <c r="U102" i="5"/>
  <c r="U110" i="5"/>
  <c r="W51" i="5"/>
  <c r="V96" i="5"/>
  <c r="W70" i="5"/>
  <c r="V115" i="5"/>
  <c r="W87" i="5"/>
  <c r="V86" i="5"/>
  <c r="V132" i="5"/>
  <c r="V124" i="5"/>
  <c r="W79" i="5"/>
  <c r="W77" i="5"/>
  <c r="V122" i="5"/>
  <c r="V118" i="5"/>
  <c r="W73" i="5"/>
  <c r="V136" i="5"/>
  <c r="W91" i="5"/>
  <c r="W89" i="5"/>
  <c r="V134" i="5"/>
  <c r="W109" i="5"/>
  <c r="X64" i="5"/>
  <c r="W63" i="5"/>
  <c r="V108" i="5"/>
  <c r="W59" i="5"/>
  <c r="V104" i="5"/>
  <c r="V120" i="5"/>
  <c r="W75" i="5"/>
  <c r="V130" i="5"/>
  <c r="W85" i="5"/>
  <c r="W81" i="5"/>
  <c r="V126" i="5"/>
  <c r="W67" i="5"/>
  <c r="V112" i="5"/>
  <c r="X62" i="5"/>
  <c r="W107" i="5"/>
  <c r="W61" i="5"/>
  <c r="V106" i="5"/>
  <c r="V82" i="5"/>
  <c r="U127" i="5"/>
  <c r="U125" i="5" s="1"/>
  <c r="V135" i="5"/>
  <c r="W90" i="5"/>
  <c r="V123" i="5"/>
  <c r="W78" i="5"/>
  <c r="V119" i="5"/>
  <c r="W74" i="5"/>
  <c r="X60" i="5"/>
  <c r="W105" i="5"/>
  <c r="W53" i="5"/>
  <c r="V98" i="5"/>
  <c r="V114" i="5"/>
  <c r="W69" i="5"/>
  <c r="W83" i="5"/>
  <c r="V128" i="5"/>
  <c r="X84" i="5"/>
  <c r="W129" i="5"/>
  <c r="W55" i="5"/>
  <c r="V100" i="5"/>
  <c r="W76" i="5"/>
  <c r="V121" i="5"/>
  <c r="V133" i="5"/>
  <c r="W88" i="5"/>
  <c r="V57" i="5"/>
  <c r="V65" i="5"/>
  <c r="U80" i="5"/>
  <c r="U92" i="5" s="1"/>
  <c r="X66" i="5"/>
  <c r="W111" i="5"/>
  <c r="W117" i="5"/>
  <c r="X72" i="5"/>
  <c r="X56" i="5"/>
  <c r="W101" i="5"/>
  <c r="X52" i="5"/>
  <c r="W97" i="5"/>
  <c r="X54" i="5"/>
  <c r="W99" i="5"/>
  <c r="X68" i="5"/>
  <c r="W113" i="5"/>
  <c r="W103" i="5"/>
  <c r="X58" i="5"/>
  <c r="V102" i="5" l="1"/>
  <c r="P22" i="8"/>
  <c r="W65" i="5"/>
  <c r="W50" i="5"/>
  <c r="V95" i="5"/>
  <c r="U137" i="5"/>
  <c r="V110" i="5"/>
  <c r="V116" i="5"/>
  <c r="W96" i="5"/>
  <c r="X51" i="5"/>
  <c r="W100" i="5"/>
  <c r="X55" i="5"/>
  <c r="X83" i="5"/>
  <c r="W128" i="5"/>
  <c r="W98" i="5"/>
  <c r="X53" i="5"/>
  <c r="X50" i="5" s="1"/>
  <c r="X61" i="5"/>
  <c r="W106" i="5"/>
  <c r="X67" i="5"/>
  <c r="W112" i="5"/>
  <c r="W118" i="5"/>
  <c r="X73" i="5"/>
  <c r="X76" i="5"/>
  <c r="W121" i="5"/>
  <c r="Y84" i="5"/>
  <c r="X129" i="5"/>
  <c r="X105" i="5"/>
  <c r="Y60" i="5"/>
  <c r="V127" i="5"/>
  <c r="V125" i="5" s="1"/>
  <c r="W82" i="5"/>
  <c r="W80" i="5" s="1"/>
  <c r="X107" i="5"/>
  <c r="Y62" i="5"/>
  <c r="W130" i="5"/>
  <c r="X85" i="5"/>
  <c r="W120" i="5"/>
  <c r="X75" i="5"/>
  <c r="X109" i="5"/>
  <c r="Y64" i="5"/>
  <c r="W136" i="5"/>
  <c r="X91" i="5"/>
  <c r="W124" i="5"/>
  <c r="X79" i="5"/>
  <c r="X87" i="5"/>
  <c r="W86" i="5"/>
  <c r="W132" i="5"/>
  <c r="W115" i="5"/>
  <c r="X70" i="5"/>
  <c r="X88" i="5"/>
  <c r="W133" i="5"/>
  <c r="W114" i="5"/>
  <c r="X69" i="5"/>
  <c r="X65" i="5" s="1"/>
  <c r="X74" i="5"/>
  <c r="W119" i="5"/>
  <c r="W123" i="5"/>
  <c r="X78" i="5"/>
  <c r="X90" i="5"/>
  <c r="W135" i="5"/>
  <c r="X81" i="5"/>
  <c r="W126" i="5"/>
  <c r="X59" i="5"/>
  <c r="W104" i="5"/>
  <c r="X63" i="5"/>
  <c r="W108" i="5"/>
  <c r="W134" i="5"/>
  <c r="X89" i="5"/>
  <c r="W122" i="5"/>
  <c r="X77" i="5"/>
  <c r="V80" i="5"/>
  <c r="W57" i="5"/>
  <c r="W71" i="5"/>
  <c r="Y54" i="5"/>
  <c r="X99" i="5"/>
  <c r="Y56" i="5"/>
  <c r="X101" i="5"/>
  <c r="Y52" i="5"/>
  <c r="X97" i="5"/>
  <c r="Y72" i="5"/>
  <c r="X117" i="5"/>
  <c r="Y66" i="5"/>
  <c r="X111" i="5"/>
  <c r="Y58" i="5"/>
  <c r="X103" i="5"/>
  <c r="Y68" i="5"/>
  <c r="X113" i="5"/>
  <c r="W110" i="5" l="1"/>
  <c r="W95" i="5"/>
  <c r="U131" i="5"/>
  <c r="X71" i="5"/>
  <c r="X57" i="5"/>
  <c r="W92" i="5"/>
  <c r="V92" i="5"/>
  <c r="V137" i="5" s="1"/>
  <c r="V131" i="5" s="1"/>
  <c r="V142" i="5" s="1"/>
  <c r="V1" i="5" s="1"/>
  <c r="W116" i="5"/>
  <c r="X96" i="5"/>
  <c r="Y51" i="5"/>
  <c r="W102" i="5"/>
  <c r="X122" i="5"/>
  <c r="Y77" i="5"/>
  <c r="Y89" i="5"/>
  <c r="X134" i="5"/>
  <c r="X126" i="5"/>
  <c r="Y81" i="5"/>
  <c r="X135" i="5"/>
  <c r="Y90" i="5"/>
  <c r="X119" i="5"/>
  <c r="Y74" i="5"/>
  <c r="Y88" i="5"/>
  <c r="X133" i="5"/>
  <c r="Y79" i="5"/>
  <c r="X124" i="5"/>
  <c r="X136" i="5"/>
  <c r="Y91" i="5"/>
  <c r="Z64" i="5"/>
  <c r="Y109" i="5"/>
  <c r="X120" i="5"/>
  <c r="Y75" i="5"/>
  <c r="X130" i="5"/>
  <c r="Y85" i="5"/>
  <c r="Y107" i="5"/>
  <c r="Z62" i="5"/>
  <c r="W127" i="5"/>
  <c r="W125" i="5" s="1"/>
  <c r="X82" i="5"/>
  <c r="Y105" i="5"/>
  <c r="Z60" i="5"/>
  <c r="Y73" i="5"/>
  <c r="X118" i="5"/>
  <c r="Y53" i="5"/>
  <c r="X98" i="5"/>
  <c r="X100" i="5"/>
  <c r="Y55" i="5"/>
  <c r="Y63" i="5"/>
  <c r="X108" i="5"/>
  <c r="Y59" i="5"/>
  <c r="X104" i="5"/>
  <c r="X123" i="5"/>
  <c r="Y78" i="5"/>
  <c r="X114" i="5"/>
  <c r="Y69" i="5"/>
  <c r="Y70" i="5"/>
  <c r="X115" i="5"/>
  <c r="X132" i="5"/>
  <c r="X86" i="5"/>
  <c r="Y87" i="5"/>
  <c r="Y129" i="5"/>
  <c r="Z84" i="5"/>
  <c r="Y76" i="5"/>
  <c r="X121" i="5"/>
  <c r="X112" i="5"/>
  <c r="Y67" i="5"/>
  <c r="Y61" i="5"/>
  <c r="X106" i="5"/>
  <c r="X128" i="5"/>
  <c r="Y83" i="5"/>
  <c r="W137" i="5"/>
  <c r="W131" i="5" s="1"/>
  <c r="Z66" i="5"/>
  <c r="Y111" i="5"/>
  <c r="Z68" i="5"/>
  <c r="Y113" i="5"/>
  <c r="Z58" i="5"/>
  <c r="Y103" i="5"/>
  <c r="Z72" i="5"/>
  <c r="Y117" i="5"/>
  <c r="Z52" i="5"/>
  <c r="Y97" i="5"/>
  <c r="Z56" i="5"/>
  <c r="Y101" i="5"/>
  <c r="Z54" i="5"/>
  <c r="Y99" i="5"/>
  <c r="Y71" i="5" l="1"/>
  <c r="Y65" i="5"/>
  <c r="U142" i="5"/>
  <c r="U1" i="5" s="1"/>
  <c r="R22" i="8" s="1"/>
  <c r="S22" i="8"/>
  <c r="X116" i="5"/>
  <c r="X95" i="5"/>
  <c r="Y57" i="5"/>
  <c r="X110" i="5"/>
  <c r="W142" i="5"/>
  <c r="W1" i="5" s="1"/>
  <c r="T22" i="8" s="1"/>
  <c r="Y96" i="5"/>
  <c r="Z51" i="5"/>
  <c r="X102" i="5"/>
  <c r="Z61" i="5"/>
  <c r="Y106" i="5"/>
  <c r="Z76" i="5"/>
  <c r="Y121" i="5"/>
  <c r="Y114" i="5"/>
  <c r="Z69" i="5"/>
  <c r="Z78" i="5"/>
  <c r="Y123" i="5"/>
  <c r="Y100" i="5"/>
  <c r="Z55" i="5"/>
  <c r="Z105" i="5"/>
  <c r="AA60" i="5"/>
  <c r="X127" i="5"/>
  <c r="X125" i="5" s="1"/>
  <c r="Y82" i="5"/>
  <c r="Y80" i="5" s="1"/>
  <c r="Z107" i="5"/>
  <c r="AA62" i="5"/>
  <c r="Y130" i="5"/>
  <c r="Z85" i="5"/>
  <c r="Y120" i="5"/>
  <c r="Z75" i="5"/>
  <c r="Y136" i="5"/>
  <c r="Z91" i="5"/>
  <c r="Z74" i="5"/>
  <c r="Y119" i="5"/>
  <c r="Z90" i="5"/>
  <c r="Y135" i="5"/>
  <c r="Z81" i="5"/>
  <c r="Y126" i="5"/>
  <c r="Y134" i="5"/>
  <c r="Z89" i="5"/>
  <c r="X80" i="5"/>
  <c r="Z83" i="5"/>
  <c r="Y128" i="5"/>
  <c r="Y112" i="5"/>
  <c r="Z67" i="5"/>
  <c r="Z129" i="5"/>
  <c r="AA84" i="5"/>
  <c r="Y86" i="5"/>
  <c r="Y132" i="5"/>
  <c r="Z87" i="5"/>
  <c r="Y115" i="5"/>
  <c r="Z70" i="5"/>
  <c r="Z59" i="5"/>
  <c r="Y104" i="5"/>
  <c r="Z63" i="5"/>
  <c r="Y108" i="5"/>
  <c r="Z53" i="5"/>
  <c r="Z50" i="5" s="1"/>
  <c r="Y98" i="5"/>
  <c r="Y50" i="5"/>
  <c r="Y118" i="5"/>
  <c r="Z73" i="5"/>
  <c r="Z109" i="5"/>
  <c r="AA64" i="5"/>
  <c r="Y124" i="5"/>
  <c r="Z79" i="5"/>
  <c r="Z88" i="5"/>
  <c r="Y133" i="5"/>
  <c r="Z77" i="5"/>
  <c r="Y122" i="5"/>
  <c r="AA54" i="5"/>
  <c r="Z99" i="5"/>
  <c r="AA58" i="5"/>
  <c r="Z103" i="5"/>
  <c r="AA56" i="5"/>
  <c r="Z101" i="5"/>
  <c r="AA52" i="5"/>
  <c r="Z97" i="5"/>
  <c r="AA72" i="5"/>
  <c r="Z117" i="5"/>
  <c r="AA68" i="5"/>
  <c r="Z113" i="5"/>
  <c r="AA66" i="5"/>
  <c r="Z111" i="5"/>
  <c r="Z57" i="5" l="1"/>
  <c r="Y95" i="5"/>
  <c r="Y110" i="5"/>
  <c r="Z71" i="5"/>
  <c r="Z65" i="5"/>
  <c r="X92" i="5"/>
  <c r="X137" i="5" s="1"/>
  <c r="X131" i="5" s="1"/>
  <c r="Y92" i="5"/>
  <c r="Y137" i="5" s="1"/>
  <c r="Y131" i="5" s="1"/>
  <c r="Y116" i="5"/>
  <c r="AA51" i="5"/>
  <c r="Z96" i="5"/>
  <c r="Y102" i="5"/>
  <c r="AA79" i="5"/>
  <c r="Z124" i="5"/>
  <c r="AA109" i="5"/>
  <c r="AB64" i="5"/>
  <c r="AB109" i="5" s="1"/>
  <c r="AD109" i="5" s="1"/>
  <c r="AA73" i="5"/>
  <c r="Z118" i="5"/>
  <c r="Z98" i="5"/>
  <c r="AA53" i="5"/>
  <c r="Z108" i="5"/>
  <c r="AA63" i="5"/>
  <c r="Z104" i="5"/>
  <c r="AA59" i="5"/>
  <c r="AA57" i="5" s="1"/>
  <c r="AB84" i="5"/>
  <c r="AB129" i="5" s="1"/>
  <c r="AA129" i="5"/>
  <c r="Z112" i="5"/>
  <c r="AA67" i="5"/>
  <c r="AA89" i="5"/>
  <c r="Z134" i="5"/>
  <c r="AA81" i="5"/>
  <c r="Z126" i="5"/>
  <c r="AA90" i="5"/>
  <c r="Z135" i="5"/>
  <c r="AA74" i="5"/>
  <c r="Z119" i="5"/>
  <c r="Z123" i="5"/>
  <c r="AA78" i="5"/>
  <c r="AA76" i="5"/>
  <c r="Z121" i="5"/>
  <c r="Z106" i="5"/>
  <c r="Z102" i="5" s="1"/>
  <c r="AA61" i="5"/>
  <c r="AA77" i="5"/>
  <c r="Z122" i="5"/>
  <c r="AA88" i="5"/>
  <c r="Z133" i="5"/>
  <c r="AA70" i="5"/>
  <c r="Z115" i="5"/>
  <c r="Z132" i="5"/>
  <c r="AA87" i="5"/>
  <c r="Z86" i="5"/>
  <c r="Z128" i="5"/>
  <c r="AA83" i="5"/>
  <c r="Z136" i="5"/>
  <c r="AA91" i="5"/>
  <c r="Z120" i="5"/>
  <c r="AA75" i="5"/>
  <c r="AA85" i="5"/>
  <c r="Z130" i="5"/>
  <c r="AA107" i="5"/>
  <c r="AB62" i="5"/>
  <c r="AB107" i="5" s="1"/>
  <c r="Z82" i="5"/>
  <c r="Y127" i="5"/>
  <c r="Y125" i="5" s="1"/>
  <c r="AA105" i="5"/>
  <c r="AB60" i="5"/>
  <c r="AB105" i="5" s="1"/>
  <c r="Z100" i="5"/>
  <c r="AA55" i="5"/>
  <c r="Z114" i="5"/>
  <c r="AA69" i="5"/>
  <c r="AB66" i="5"/>
  <c r="AA111" i="5"/>
  <c r="AB52" i="5"/>
  <c r="AB97" i="5" s="1"/>
  <c r="AA97" i="5"/>
  <c r="AB56" i="5"/>
  <c r="AB101" i="5" s="1"/>
  <c r="AA101" i="5"/>
  <c r="AA103" i="5"/>
  <c r="AB58" i="5"/>
  <c r="AB68" i="5"/>
  <c r="AB113" i="5" s="1"/>
  <c r="AA113" i="5"/>
  <c r="AB72" i="5"/>
  <c r="AA117" i="5"/>
  <c r="AB54" i="5"/>
  <c r="AB99" i="5" s="1"/>
  <c r="AA99" i="5"/>
  <c r="AA50" i="5" l="1"/>
  <c r="AD97" i="5"/>
  <c r="AD113" i="5"/>
  <c r="AD105" i="5"/>
  <c r="AD99" i="5"/>
  <c r="AD129" i="5"/>
  <c r="X142" i="5"/>
  <c r="X1" i="5" s="1"/>
  <c r="U22" i="8" s="1"/>
  <c r="AD101" i="5"/>
  <c r="AD107" i="5"/>
  <c r="Z95" i="5"/>
  <c r="AA65" i="5"/>
  <c r="Z116" i="5"/>
  <c r="Z110" i="5"/>
  <c r="AA71" i="5"/>
  <c r="Y142" i="5"/>
  <c r="Y1" i="5" s="1"/>
  <c r="V22" i="8" s="1"/>
  <c r="AB51" i="5"/>
  <c r="AB96" i="5" s="1"/>
  <c r="AA96" i="5"/>
  <c r="AA82" i="5"/>
  <c r="AA80" i="5" s="1"/>
  <c r="Z127" i="5"/>
  <c r="AA130" i="5"/>
  <c r="AB85" i="5"/>
  <c r="AB130" i="5" s="1"/>
  <c r="AB87" i="5"/>
  <c r="AA86" i="5"/>
  <c r="AA132" i="5"/>
  <c r="AA106" i="5"/>
  <c r="AB61" i="5"/>
  <c r="AB106" i="5" s="1"/>
  <c r="AB78" i="5"/>
  <c r="AB123" i="5" s="1"/>
  <c r="AA123" i="5"/>
  <c r="AB89" i="5"/>
  <c r="AB134" i="5" s="1"/>
  <c r="AA134" i="5"/>
  <c r="AB73" i="5"/>
  <c r="AB118" i="5" s="1"/>
  <c r="AA118" i="5"/>
  <c r="AA124" i="5"/>
  <c r="AB79" i="5"/>
  <c r="AB124" i="5" s="1"/>
  <c r="Z125" i="5"/>
  <c r="Z80" i="5"/>
  <c r="AA114" i="5"/>
  <c r="AB69" i="5"/>
  <c r="AB114" i="5" s="1"/>
  <c r="AA100" i="5"/>
  <c r="AB55" i="5"/>
  <c r="AB100" i="5" s="1"/>
  <c r="AA120" i="5"/>
  <c r="AB75" i="5"/>
  <c r="AB120" i="5" s="1"/>
  <c r="AA136" i="5"/>
  <c r="AB91" i="5"/>
  <c r="AB136" i="5" s="1"/>
  <c r="AA128" i="5"/>
  <c r="AB83" i="5"/>
  <c r="AB128" i="5" s="1"/>
  <c r="AA115" i="5"/>
  <c r="AB70" i="5"/>
  <c r="AB115" i="5" s="1"/>
  <c r="AA133" i="5"/>
  <c r="AB88" i="5"/>
  <c r="AB133" i="5" s="1"/>
  <c r="AB77" i="5"/>
  <c r="AB122" i="5" s="1"/>
  <c r="AA122" i="5"/>
  <c r="AA121" i="5"/>
  <c r="AB76" i="5"/>
  <c r="AB121" i="5" s="1"/>
  <c r="AA119" i="5"/>
  <c r="AB74" i="5"/>
  <c r="AB119" i="5" s="1"/>
  <c r="AA135" i="5"/>
  <c r="AB90" i="5"/>
  <c r="AB135" i="5" s="1"/>
  <c r="AA126" i="5"/>
  <c r="AB81" i="5"/>
  <c r="AA112" i="5"/>
  <c r="AB67" i="5"/>
  <c r="AB112" i="5" s="1"/>
  <c r="AA104" i="5"/>
  <c r="AB59" i="5"/>
  <c r="AB104" i="5" s="1"/>
  <c r="AA108" i="5"/>
  <c r="AB63" i="5"/>
  <c r="AB108" i="5" s="1"/>
  <c r="AA98" i="5"/>
  <c r="AB53" i="5"/>
  <c r="AB98" i="5" s="1"/>
  <c r="AB117" i="5"/>
  <c r="AD117" i="5" s="1"/>
  <c r="AB103" i="5"/>
  <c r="AD103" i="5" s="1"/>
  <c r="AB111" i="5"/>
  <c r="AD111" i="5" s="1"/>
  <c r="AD122" i="5" l="1"/>
  <c r="AD130" i="5"/>
  <c r="AD98" i="5"/>
  <c r="AD96" i="5"/>
  <c r="AD118" i="5"/>
  <c r="AD123" i="5"/>
  <c r="AD108" i="5"/>
  <c r="AD112" i="5"/>
  <c r="AD135" i="5"/>
  <c r="AD121" i="5"/>
  <c r="AD133" i="5"/>
  <c r="AD128" i="5"/>
  <c r="AD120" i="5"/>
  <c r="AD124" i="5"/>
  <c r="AD114" i="5"/>
  <c r="AD106" i="5"/>
  <c r="AD104" i="5"/>
  <c r="AD119" i="5"/>
  <c r="AD115" i="5"/>
  <c r="AD136" i="5"/>
  <c r="AD100" i="5"/>
  <c r="AB65" i="5"/>
  <c r="AA92" i="5"/>
  <c r="AA137" i="5" s="1"/>
  <c r="AA131" i="5" s="1"/>
  <c r="AD134" i="5"/>
  <c r="AB95" i="5"/>
  <c r="AB116" i="5"/>
  <c r="AB50" i="5"/>
  <c r="AA116" i="5"/>
  <c r="Z92" i="5"/>
  <c r="Z137" i="5" s="1"/>
  <c r="Z131" i="5" s="1"/>
  <c r="Z142" i="5" s="1"/>
  <c r="Z1" i="5" s="1"/>
  <c r="W22" i="8" s="1"/>
  <c r="AA110" i="5"/>
  <c r="AB110" i="5"/>
  <c r="AB102" i="5"/>
  <c r="AB71" i="5"/>
  <c r="AA95" i="5"/>
  <c r="AA102" i="5"/>
  <c r="AB132" i="5"/>
  <c r="AD132" i="5" s="1"/>
  <c r="AB86" i="5"/>
  <c r="AA127" i="5"/>
  <c r="AA125" i="5" s="1"/>
  <c r="AB82" i="5"/>
  <c r="AB127" i="5" s="1"/>
  <c r="AB57" i="5"/>
  <c r="AB126" i="5"/>
  <c r="AD126" i="5" s="1"/>
  <c r="AD116" i="5" l="1"/>
  <c r="AD102" i="5"/>
  <c r="AD127" i="5"/>
  <c r="AD110" i="5"/>
  <c r="AD95" i="5"/>
  <c r="AB80" i="5"/>
  <c r="AB92" i="5" s="1"/>
  <c r="AA142" i="5"/>
  <c r="AA1" i="5" s="1"/>
  <c r="X22" i="8" s="1"/>
  <c r="AB125" i="5"/>
  <c r="AD125" i="5" s="1"/>
  <c r="AB137" i="5" l="1"/>
  <c r="AD92" i="5"/>
  <c r="AB131" i="5" l="1"/>
  <c r="AD137" i="5"/>
  <c r="AD131" i="5" l="1"/>
  <c r="AB142" i="5"/>
  <c r="AA6" i="9"/>
  <c r="Z6" i="9"/>
  <c r="Z1" i="9"/>
  <c r="AA1" i="9"/>
  <c r="AB6" i="15"/>
  <c r="AA6" i="15"/>
  <c r="AA20" i="4"/>
  <c r="AB16" i="4"/>
  <c r="AA16" i="4"/>
  <c r="AA21" i="4"/>
  <c r="C14" i="4"/>
  <c r="C6" i="4" l="1"/>
  <c r="AD142" i="5"/>
  <c r="AB1" i="5"/>
  <c r="AB3" i="3"/>
  <c r="AA3" i="3"/>
  <c r="AB9" i="15"/>
  <c r="AA15" i="4"/>
  <c r="AA19" i="4"/>
  <c r="AA17" i="4"/>
  <c r="AB17" i="4"/>
  <c r="AB19" i="4"/>
  <c r="AB15" i="4"/>
  <c r="AB21" i="4"/>
  <c r="AB20" i="4"/>
  <c r="AB8" i="4"/>
  <c r="AA11" i="4"/>
  <c r="AB11" i="4"/>
  <c r="AA12" i="4"/>
  <c r="AB12" i="4"/>
  <c r="AB9" i="4"/>
  <c r="AA13" i="4"/>
  <c r="AB13" i="4"/>
  <c r="AA10" i="4"/>
  <c r="AB10" i="4"/>
  <c r="AA7" i="4"/>
  <c r="AB7" i="4"/>
  <c r="AA9" i="4"/>
  <c r="AA8" i="4"/>
  <c r="Y22" i="8" l="1"/>
  <c r="AD1" i="5"/>
  <c r="AA22" i="8" s="1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Q5" i="5"/>
  <c r="R5" i="5"/>
  <c r="S5" i="5"/>
  <c r="T5" i="5"/>
  <c r="U5" i="5"/>
  <c r="V5" i="5"/>
  <c r="W5" i="5"/>
  <c r="X5" i="5"/>
  <c r="Y5" i="5"/>
  <c r="Z5" i="5"/>
  <c r="AA5" i="5"/>
  <c r="AB5" i="5"/>
  <c r="Q12" i="5"/>
  <c r="R12" i="5"/>
  <c r="S12" i="5"/>
  <c r="T12" i="5"/>
  <c r="U12" i="5"/>
  <c r="V12" i="5"/>
  <c r="W12" i="5"/>
  <c r="X12" i="5"/>
  <c r="Y12" i="5"/>
  <c r="Z12" i="5"/>
  <c r="AA12" i="5"/>
  <c r="AB12" i="5"/>
  <c r="Q20" i="5"/>
  <c r="R20" i="5"/>
  <c r="S20" i="5"/>
  <c r="T20" i="5"/>
  <c r="U20" i="5"/>
  <c r="V20" i="5"/>
  <c r="W20" i="5"/>
  <c r="X20" i="5"/>
  <c r="Y20" i="5"/>
  <c r="Z20" i="5"/>
  <c r="AA20" i="5"/>
  <c r="AB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AC20" i="5" l="1"/>
  <c r="AD20" i="5"/>
  <c r="AD12" i="5"/>
  <c r="AD5" i="5"/>
  <c r="AC35" i="5"/>
  <c r="AD35" i="5"/>
  <c r="AA47" i="5"/>
  <c r="X47" i="5"/>
  <c r="S47" i="5"/>
  <c r="R47" i="5"/>
  <c r="W47" i="5"/>
  <c r="Z47" i="5"/>
  <c r="AB47" i="5"/>
  <c r="T47" i="5"/>
  <c r="V47" i="5"/>
  <c r="Q47" i="5"/>
  <c r="AD47" i="5" s="1"/>
  <c r="U47" i="5"/>
  <c r="Y47" i="5"/>
  <c r="AA2" i="3"/>
  <c r="AB2" i="3"/>
  <c r="C1" i="9" l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B1" i="9"/>
  <c r="AA9" i="1" l="1"/>
  <c r="V2" i="3"/>
  <c r="N2" i="3"/>
  <c r="F2" i="3"/>
  <c r="U2" i="3"/>
  <c r="M2" i="3"/>
  <c r="E2" i="3"/>
  <c r="X2" i="3"/>
  <c r="T2" i="3"/>
  <c r="P2" i="3"/>
  <c r="L2" i="3"/>
  <c r="H2" i="3"/>
  <c r="D2" i="3"/>
  <c r="Z2" i="3"/>
  <c r="R2" i="3"/>
  <c r="J2" i="3"/>
  <c r="Y2" i="3"/>
  <c r="Q2" i="3"/>
  <c r="I2" i="3"/>
  <c r="C2" i="3"/>
  <c r="W2" i="3"/>
  <c r="S2" i="3"/>
  <c r="O2" i="3"/>
  <c r="K2" i="3"/>
  <c r="G2" i="3"/>
  <c r="E22" i="26"/>
  <c r="E21" i="26"/>
  <c r="E20" i="26"/>
  <c r="E19" i="26"/>
  <c r="E18" i="26"/>
  <c r="E17" i="26"/>
  <c r="E16" i="26"/>
  <c r="E15" i="26"/>
  <c r="E14" i="26"/>
  <c r="D10" i="26"/>
  <c r="D9" i="26"/>
  <c r="E9" i="26" s="1"/>
  <c r="D8" i="26"/>
  <c r="AB9" i="1" l="1"/>
  <c r="E23" i="26"/>
  <c r="G23" i="26" s="1"/>
  <c r="E14" i="4" l="1"/>
  <c r="D14" i="4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P5" i="5"/>
  <c r="O5" i="5"/>
  <c r="N5" i="5"/>
  <c r="M5" i="5"/>
  <c r="L5" i="5"/>
  <c r="K5" i="5"/>
  <c r="J5" i="5"/>
  <c r="I5" i="5"/>
  <c r="H5" i="5"/>
  <c r="G5" i="5"/>
  <c r="F5" i="5"/>
  <c r="E5" i="5"/>
  <c r="D5" i="5"/>
  <c r="AC5" i="5" s="1"/>
  <c r="AC12" i="5" l="1"/>
  <c r="E47" i="5"/>
  <c r="C18" i="4"/>
  <c r="D18" i="4"/>
  <c r="G47" i="5"/>
  <c r="D47" i="5"/>
  <c r="H47" i="5"/>
  <c r="F47" i="5"/>
  <c r="D6" i="4"/>
  <c r="G14" i="4" l="1"/>
  <c r="H14" i="4"/>
  <c r="C22" i="4"/>
  <c r="C2" i="4" s="1"/>
  <c r="D22" i="4"/>
  <c r="D2" i="4" s="1"/>
  <c r="C18" i="8" l="1"/>
  <c r="D1" i="4"/>
  <c r="B18" i="8"/>
  <c r="C1" i="4"/>
  <c r="I14" i="4"/>
  <c r="J14" i="4"/>
  <c r="K14" i="4" l="1"/>
  <c r="C2" i="15" l="1"/>
  <c r="B5" i="9" s="1"/>
  <c r="D2" i="15" l="1"/>
  <c r="C5" i="9" s="1"/>
  <c r="C2" i="1"/>
  <c r="D2" i="1"/>
  <c r="C3" i="8" s="1"/>
  <c r="L14" i="4"/>
  <c r="M14" i="4"/>
  <c r="F2" i="15" l="1"/>
  <c r="E5" i="9" s="1"/>
  <c r="E2" i="1"/>
  <c r="D3" i="8" s="1"/>
  <c r="C5" i="8"/>
  <c r="B3" i="8"/>
  <c r="E2" i="15"/>
  <c r="D5" i="9" s="1"/>
  <c r="N14" i="4"/>
  <c r="C16" i="8" l="1"/>
  <c r="D5" i="8"/>
  <c r="B5" i="8"/>
  <c r="G2" i="1" l="1"/>
  <c r="F3" i="8" s="1"/>
  <c r="F2" i="1"/>
  <c r="B22" i="13"/>
  <c r="B16" i="8" l="1"/>
  <c r="F5" i="8"/>
  <c r="E3" i="8"/>
  <c r="AA17" i="1" l="1"/>
  <c r="H2" i="1"/>
  <c r="E5" i="8"/>
  <c r="I2" i="1"/>
  <c r="H3" i="8" s="1"/>
  <c r="H5" i="8" l="1"/>
  <c r="G3" i="8"/>
  <c r="J2" i="1"/>
  <c r="I3" i="8" s="1"/>
  <c r="I5" i="8" l="1"/>
  <c r="G5" i="8"/>
  <c r="K2" i="1"/>
  <c r="J3" i="8" s="1"/>
  <c r="C10" i="13"/>
  <c r="B28" i="13"/>
  <c r="C29" i="13" s="1"/>
  <c r="B30" i="13" s="1"/>
  <c r="C31" i="13" s="1"/>
  <c r="B32" i="13" s="1"/>
  <c r="C33" i="13" s="1"/>
  <c r="B34" i="13" s="1"/>
  <c r="C35" i="13" s="1"/>
  <c r="B36" i="13" s="1"/>
  <c r="C37" i="13" s="1"/>
  <c r="B38" i="13" s="1"/>
  <c r="C39" i="13" s="1"/>
  <c r="B40" i="13" s="1"/>
  <c r="C41" i="13" s="1"/>
  <c r="B42" i="13" s="1"/>
  <c r="C43" i="13" s="1"/>
  <c r="B44" i="13" s="1"/>
  <c r="C45" i="13" s="1"/>
  <c r="B46" i="13" s="1"/>
  <c r="C47" i="13" s="1"/>
  <c r="B48" i="13" s="1"/>
  <c r="C49" i="13" s="1"/>
  <c r="B50" i="13" s="1"/>
  <c r="C51" i="13" s="1"/>
  <c r="B52" i="13" s="1"/>
  <c r="C53" i="13" s="1"/>
  <c r="B54" i="13" s="1"/>
  <c r="C55" i="13" s="1"/>
  <c r="B20" i="13"/>
  <c r="B23" i="13" s="1"/>
  <c r="J5" i="8" l="1"/>
  <c r="M2" i="1"/>
  <c r="L3" i="8" s="1"/>
  <c r="L2" i="1"/>
  <c r="AA18" i="1"/>
  <c r="AA11" i="1"/>
  <c r="F11" i="15"/>
  <c r="E28" i="8" s="1"/>
  <c r="C57" i="13"/>
  <c r="D55" i="13"/>
  <c r="B21" i="13"/>
  <c r="C11" i="15"/>
  <c r="B28" i="8" s="1"/>
  <c r="E11" i="15"/>
  <c r="D28" i="8" s="1"/>
  <c r="D11" i="15"/>
  <c r="C28" i="8" s="1"/>
  <c r="F14" i="4"/>
  <c r="AA14" i="4" s="1"/>
  <c r="D11" i="3"/>
  <c r="C11" i="3"/>
  <c r="C1" i="3" l="1"/>
  <c r="B10" i="8" s="1"/>
  <c r="B11" i="8" s="1"/>
  <c r="D1" i="3"/>
  <c r="C10" i="8" s="1"/>
  <c r="C11" i="8" s="1"/>
  <c r="L5" i="8"/>
  <c r="C7" i="9"/>
  <c r="AA19" i="1"/>
  <c r="K3" i="8"/>
  <c r="D7" i="9"/>
  <c r="E7" i="9"/>
  <c r="AA13" i="1"/>
  <c r="B7" i="9"/>
  <c r="E18" i="4"/>
  <c r="O14" i="4"/>
  <c r="E6" i="4"/>
  <c r="K5" i="8" l="1"/>
  <c r="AA15" i="1"/>
  <c r="AA14" i="1"/>
  <c r="B8" i="8"/>
  <c r="B17" i="8" s="1"/>
  <c r="C8" i="8"/>
  <c r="C17" i="8" s="1"/>
  <c r="E22" i="4"/>
  <c r="E2" i="4" s="1"/>
  <c r="E1" i="4" s="1"/>
  <c r="D18" i="8" l="1"/>
  <c r="D16" i="8" s="1"/>
  <c r="B19" i="8"/>
  <c r="B21" i="8"/>
  <c r="C19" i="8"/>
  <c r="C21" i="8"/>
  <c r="AA5" i="1"/>
  <c r="N2" i="1"/>
  <c r="AA4" i="1"/>
  <c r="C13" i="8"/>
  <c r="B13" i="8"/>
  <c r="B14" i="8" l="1"/>
  <c r="B25" i="8"/>
  <c r="C14" i="8"/>
  <c r="C25" i="8"/>
  <c r="M3" i="8"/>
  <c r="AA2" i="1"/>
  <c r="Z3" i="8" s="1"/>
  <c r="P2" i="1"/>
  <c r="O3" i="8" s="1"/>
  <c r="O2" i="1"/>
  <c r="P14" i="4"/>
  <c r="E11" i="3"/>
  <c r="E1" i="3" l="1"/>
  <c r="D10" i="8" s="1"/>
  <c r="D11" i="8" s="1"/>
  <c r="O5" i="8"/>
  <c r="Z5" i="8"/>
  <c r="M5" i="8"/>
  <c r="N3" i="8"/>
  <c r="Q14" i="4"/>
  <c r="B23" i="8" l="1"/>
  <c r="N5" i="8"/>
  <c r="N8" i="8" s="1"/>
  <c r="Q2" i="1"/>
  <c r="R2" i="1"/>
  <c r="Q3" i="8" s="1"/>
  <c r="R14" i="4"/>
  <c r="F11" i="3"/>
  <c r="F18" i="4"/>
  <c r="N21" i="8" l="1"/>
  <c r="B26" i="8"/>
  <c r="B32" i="8"/>
  <c r="B38" i="8" s="1"/>
  <c r="F1" i="3"/>
  <c r="E10" i="8" s="1"/>
  <c r="E11" i="8" s="1"/>
  <c r="Q5" i="8"/>
  <c r="P3" i="8"/>
  <c r="S2" i="1"/>
  <c r="R3" i="8" s="1"/>
  <c r="S14" i="4"/>
  <c r="G11" i="3"/>
  <c r="F6" i="4"/>
  <c r="G18" i="4"/>
  <c r="J47" i="5"/>
  <c r="I47" i="5"/>
  <c r="B39" i="8" l="1"/>
  <c r="G1" i="3"/>
  <c r="F10" i="8" s="1"/>
  <c r="F11" i="8" s="1"/>
  <c r="C23" i="8"/>
  <c r="R5" i="8"/>
  <c r="P5" i="8"/>
  <c r="B3" i="9"/>
  <c r="T14" i="4"/>
  <c r="F22" i="4"/>
  <c r="F2" i="4" s="1"/>
  <c r="F1" i="4" s="1"/>
  <c r="H11" i="3"/>
  <c r="H18" i="4"/>
  <c r="G6" i="4"/>
  <c r="K47" i="5"/>
  <c r="E18" i="8" l="1"/>
  <c r="E16" i="8" s="1"/>
  <c r="C26" i="8"/>
  <c r="C32" i="8"/>
  <c r="C38" i="8" s="1"/>
  <c r="H1" i="3"/>
  <c r="G10" i="8" s="1"/>
  <c r="G11" i="8" s="1"/>
  <c r="AB17" i="1"/>
  <c r="U2" i="1"/>
  <c r="T3" i="8" s="1"/>
  <c r="T2" i="1"/>
  <c r="B9" i="9"/>
  <c r="U14" i="4"/>
  <c r="G22" i="4"/>
  <c r="G2" i="4" s="1"/>
  <c r="G1" i="4" s="1"/>
  <c r="I11" i="3"/>
  <c r="I18" i="4"/>
  <c r="H6" i="4"/>
  <c r="F18" i="8" l="1"/>
  <c r="F16" i="8" s="1"/>
  <c r="C39" i="8"/>
  <c r="I1" i="3"/>
  <c r="H10" i="8" s="1"/>
  <c r="H11" i="8" s="1"/>
  <c r="T5" i="8"/>
  <c r="G2" i="15"/>
  <c r="F5" i="9" s="1"/>
  <c r="S3" i="8"/>
  <c r="AB18" i="1"/>
  <c r="AB11" i="1"/>
  <c r="B10" i="9"/>
  <c r="J6" i="4"/>
  <c r="V14" i="4"/>
  <c r="C3" i="9"/>
  <c r="C9" i="9" s="1"/>
  <c r="J11" i="3"/>
  <c r="L47" i="5"/>
  <c r="I6" i="4"/>
  <c r="H22" i="4"/>
  <c r="H2" i="4" s="1"/>
  <c r="H1" i="4" s="1"/>
  <c r="G18" i="8" l="1"/>
  <c r="G16" i="8" s="1"/>
  <c r="J1" i="3"/>
  <c r="I10" i="8" s="1"/>
  <c r="I11" i="8" s="1"/>
  <c r="S5" i="8"/>
  <c r="G11" i="15"/>
  <c r="F28" i="8" s="1"/>
  <c r="F7" i="9" s="1"/>
  <c r="AB13" i="1"/>
  <c r="AB19" i="1"/>
  <c r="V2" i="1"/>
  <c r="W2" i="1"/>
  <c r="V3" i="8" s="1"/>
  <c r="C10" i="9"/>
  <c r="K6" i="4"/>
  <c r="J18" i="4"/>
  <c r="J22" i="4" s="1"/>
  <c r="J2" i="4" s="1"/>
  <c r="J1" i="4" s="1"/>
  <c r="D8" i="8"/>
  <c r="D17" i="8" s="1"/>
  <c r="W14" i="4"/>
  <c r="K11" i="3"/>
  <c r="I22" i="4"/>
  <c r="I2" i="4" s="1"/>
  <c r="I1" i="4" s="1"/>
  <c r="I18" i="8" l="1"/>
  <c r="I16" i="8" s="1"/>
  <c r="H18" i="8"/>
  <c r="H16" i="8" s="1"/>
  <c r="K1" i="3"/>
  <c r="J10" i="8" s="1"/>
  <c r="J11" i="8" s="1"/>
  <c r="D21" i="8"/>
  <c r="D19" i="8"/>
  <c r="D23" i="8"/>
  <c r="V5" i="8"/>
  <c r="H2" i="15"/>
  <c r="G5" i="9" s="1"/>
  <c r="U3" i="8"/>
  <c r="AB15" i="1"/>
  <c r="X2" i="1"/>
  <c r="W3" i="8" s="1"/>
  <c r="D13" i="8"/>
  <c r="L6" i="4"/>
  <c r="L18" i="4"/>
  <c r="K18" i="4"/>
  <c r="K22" i="4" s="1"/>
  <c r="K2" i="4" s="1"/>
  <c r="K1" i="4" s="1"/>
  <c r="X14" i="4"/>
  <c r="P18" i="4"/>
  <c r="M47" i="5"/>
  <c r="L11" i="3"/>
  <c r="D14" i="8" l="1"/>
  <c r="D25" i="8"/>
  <c r="D32" i="8" s="1"/>
  <c r="D38" i="8" s="1"/>
  <c r="J18" i="8"/>
  <c r="J16" i="8" s="1"/>
  <c r="L1" i="3"/>
  <c r="K10" i="8" s="1"/>
  <c r="K11" i="8" s="1"/>
  <c r="W5" i="8"/>
  <c r="U5" i="8"/>
  <c r="H11" i="15"/>
  <c r="G28" i="8" s="1"/>
  <c r="G7" i="9" s="1"/>
  <c r="Y2" i="1"/>
  <c r="X3" i="8" s="1"/>
  <c r="AB4" i="1"/>
  <c r="AB14" i="1"/>
  <c r="N47" i="5"/>
  <c r="M18" i="4"/>
  <c r="M6" i="4"/>
  <c r="E8" i="8"/>
  <c r="E17" i="8" s="1"/>
  <c r="Y14" i="4"/>
  <c r="Q18" i="4"/>
  <c r="L22" i="4"/>
  <c r="L2" i="4" s="1"/>
  <c r="L1" i="4" s="1"/>
  <c r="M11" i="3"/>
  <c r="D26" i="8" l="1"/>
  <c r="K18" i="8"/>
  <c r="K16" i="8" s="1"/>
  <c r="D39" i="8"/>
  <c r="M1" i="3"/>
  <c r="L10" i="8" s="1"/>
  <c r="L11" i="8" s="1"/>
  <c r="E21" i="8"/>
  <c r="E19" i="8"/>
  <c r="E23" i="8"/>
  <c r="X5" i="8"/>
  <c r="AB5" i="1"/>
  <c r="Z2" i="1"/>
  <c r="J2" i="15"/>
  <c r="I5" i="9" s="1"/>
  <c r="I2" i="15"/>
  <c r="H5" i="9" s="1"/>
  <c r="M22" i="4"/>
  <c r="M2" i="4" s="1"/>
  <c r="M1" i="4" s="1"/>
  <c r="N18" i="4"/>
  <c r="AA18" i="4" s="1"/>
  <c r="E13" i="8"/>
  <c r="Z14" i="4"/>
  <c r="AB14" i="4" s="1"/>
  <c r="R18" i="4"/>
  <c r="D3" i="9"/>
  <c r="D9" i="9" s="1"/>
  <c r="O18" i="4"/>
  <c r="O11" i="3"/>
  <c r="E14" i="8" l="1"/>
  <c r="E25" i="8"/>
  <c r="L18" i="8"/>
  <c r="L16" i="8" s="1"/>
  <c r="O1" i="3"/>
  <c r="N10" i="8" s="1"/>
  <c r="N11" i="8" s="1"/>
  <c r="Y3" i="8"/>
  <c r="AB2" i="1"/>
  <c r="AA3" i="8" s="1"/>
  <c r="I11" i="15"/>
  <c r="H28" i="8" s="1"/>
  <c r="J11" i="15"/>
  <c r="I28" i="8" s="1"/>
  <c r="K2" i="15"/>
  <c r="J5" i="9" s="1"/>
  <c r="D10" i="9"/>
  <c r="E32" i="8"/>
  <c r="F8" i="8"/>
  <c r="F17" i="8" s="1"/>
  <c r="P11" i="3"/>
  <c r="Q11" i="3"/>
  <c r="R11" i="3"/>
  <c r="N6" i="4"/>
  <c r="N22" i="4" s="1"/>
  <c r="N2" i="4" s="1"/>
  <c r="N1" i="4" s="1"/>
  <c r="N11" i="3"/>
  <c r="N13" i="8" l="1"/>
  <c r="N14" i="8"/>
  <c r="AB3" i="8"/>
  <c r="AA2" i="8"/>
  <c r="M18" i="8"/>
  <c r="M16" i="8" s="1"/>
  <c r="N1" i="3"/>
  <c r="M10" i="8" s="1"/>
  <c r="M11" i="8" s="1"/>
  <c r="R1" i="3"/>
  <c r="Q10" i="8" s="1"/>
  <c r="Q11" i="8" s="1"/>
  <c r="P1" i="3"/>
  <c r="O10" i="8" s="1"/>
  <c r="O11" i="8" s="1"/>
  <c r="Q1" i="3"/>
  <c r="P10" i="8" s="1"/>
  <c r="P11" i="8" s="1"/>
  <c r="F21" i="8"/>
  <c r="F19" i="8"/>
  <c r="F23" i="8"/>
  <c r="E38" i="8"/>
  <c r="E26" i="8"/>
  <c r="AA5" i="8"/>
  <c r="AA8" i="8" s="1"/>
  <c r="Y5" i="8"/>
  <c r="F13" i="8"/>
  <c r="AA22" i="4"/>
  <c r="AA2" i="4" s="1"/>
  <c r="AA1" i="4" s="1"/>
  <c r="K11" i="15"/>
  <c r="AA9" i="15"/>
  <c r="I7" i="9"/>
  <c r="H7" i="9"/>
  <c r="Q8" i="8"/>
  <c r="Q21" i="8" s="1"/>
  <c r="O8" i="8"/>
  <c r="O21" i="8" s="1"/>
  <c r="P8" i="8"/>
  <c r="P21" i="8" s="1"/>
  <c r="S11" i="3"/>
  <c r="T18" i="4"/>
  <c r="S18" i="4"/>
  <c r="O6" i="4"/>
  <c r="O22" i="4" s="1"/>
  <c r="O2" i="4" s="1"/>
  <c r="O1" i="4" s="1"/>
  <c r="O47" i="5"/>
  <c r="Z18" i="8" l="1"/>
  <c r="Z16" i="8" s="1"/>
  <c r="F14" i="8"/>
  <c r="F25" i="8"/>
  <c r="F32" i="8" s="1"/>
  <c r="AC3" i="8"/>
  <c r="AC5" i="8" s="1"/>
  <c r="AC8" i="8" s="1"/>
  <c r="AB5" i="8"/>
  <c r="AB8" i="8" s="1"/>
  <c r="N18" i="8"/>
  <c r="N16" i="8" s="1"/>
  <c r="E3" i="9"/>
  <c r="E39" i="8"/>
  <c r="S1" i="3"/>
  <c r="R10" i="8" s="1"/>
  <c r="R11" i="8" s="1"/>
  <c r="N19" i="8"/>
  <c r="J28" i="8"/>
  <c r="J7" i="9" s="1"/>
  <c r="L2" i="15"/>
  <c r="K5" i="9" s="1"/>
  <c r="R8" i="8"/>
  <c r="R21" i="8" s="1"/>
  <c r="O13" i="8"/>
  <c r="P13" i="8"/>
  <c r="Q13" i="8"/>
  <c r="G8" i="8"/>
  <c r="G17" i="8" s="1"/>
  <c r="T11" i="3"/>
  <c r="O14" i="8" l="1"/>
  <c r="P14" i="8"/>
  <c r="N17" i="8"/>
  <c r="N25" i="8"/>
  <c r="Q14" i="8"/>
  <c r="E9" i="9"/>
  <c r="E10" i="9" s="1"/>
  <c r="AA21" i="8"/>
  <c r="T1" i="3"/>
  <c r="S10" i="8" s="1"/>
  <c r="S11" i="8" s="1"/>
  <c r="G21" i="8"/>
  <c r="G19" i="8"/>
  <c r="G23" i="8"/>
  <c r="F38" i="8"/>
  <c r="F26" i="8"/>
  <c r="L11" i="15"/>
  <c r="K28" i="8" s="1"/>
  <c r="S8" i="8"/>
  <c r="S21" i="8" s="1"/>
  <c r="R13" i="8"/>
  <c r="P47" i="5"/>
  <c r="AC47" i="5" s="1"/>
  <c r="G13" i="8"/>
  <c r="H8" i="8"/>
  <c r="H17" i="8" s="1"/>
  <c r="U18" i="4"/>
  <c r="U11" i="3"/>
  <c r="Z14" i="9" l="1"/>
  <c r="R14" i="8"/>
  <c r="G14" i="8"/>
  <c r="G25" i="8"/>
  <c r="G32" i="8" s="1"/>
  <c r="F39" i="8"/>
  <c r="F3" i="9"/>
  <c r="F9" i="9" s="1"/>
  <c r="F10" i="9" s="1"/>
  <c r="U1" i="3"/>
  <c r="T10" i="8" s="1"/>
  <c r="T11" i="8" s="1"/>
  <c r="H21" i="8"/>
  <c r="H19" i="8"/>
  <c r="H23" i="8"/>
  <c r="N23" i="8"/>
  <c r="M2" i="15"/>
  <c r="L5" i="9" s="1"/>
  <c r="K7" i="9"/>
  <c r="AA3" i="15"/>
  <c r="S13" i="8"/>
  <c r="T8" i="8"/>
  <c r="T21" i="8" s="1"/>
  <c r="O23" i="8"/>
  <c r="H13" i="8"/>
  <c r="V18" i="4"/>
  <c r="V11" i="3"/>
  <c r="M11" i="15" l="1"/>
  <c r="L28" i="8" s="1"/>
  <c r="L7" i="9" s="1"/>
  <c r="B25" i="9"/>
  <c r="B20" i="9"/>
  <c r="H14" i="8"/>
  <c r="H25" i="8"/>
  <c r="H32" i="8" s="1"/>
  <c r="S14" i="8"/>
  <c r="N26" i="8"/>
  <c r="V1" i="3"/>
  <c r="U10" i="8" s="1"/>
  <c r="U11" i="8" s="1"/>
  <c r="G38" i="8"/>
  <c r="G26" i="8"/>
  <c r="AA7" i="15"/>
  <c r="AA4" i="15"/>
  <c r="U8" i="8"/>
  <c r="U21" i="8" s="1"/>
  <c r="T13" i="8"/>
  <c r="P23" i="8"/>
  <c r="I8" i="8"/>
  <c r="I17" i="8" s="1"/>
  <c r="W18" i="4"/>
  <c r="W11" i="3"/>
  <c r="C20" i="9" l="1"/>
  <c r="T14" i="8"/>
  <c r="G3" i="9"/>
  <c r="G9" i="9" s="1"/>
  <c r="G10" i="9" s="1"/>
  <c r="G39" i="8"/>
  <c r="W1" i="3"/>
  <c r="V10" i="8" s="1"/>
  <c r="V11" i="8" s="1"/>
  <c r="H38" i="8"/>
  <c r="H26" i="8"/>
  <c r="I21" i="8"/>
  <c r="I19" i="8"/>
  <c r="I23" i="8"/>
  <c r="P2" i="15"/>
  <c r="O5" i="9" s="1"/>
  <c r="O2" i="15"/>
  <c r="N5" i="9" s="1"/>
  <c r="AA5" i="15"/>
  <c r="V8" i="8"/>
  <c r="V21" i="8" s="1"/>
  <c r="U13" i="8"/>
  <c r="Q23" i="8"/>
  <c r="I13" i="8"/>
  <c r="I25" i="8" s="1"/>
  <c r="X11" i="3"/>
  <c r="X18" i="4"/>
  <c r="D20" i="9" l="1"/>
  <c r="U14" i="8"/>
  <c r="H3" i="9"/>
  <c r="H9" i="9" s="1"/>
  <c r="H10" i="9" s="1"/>
  <c r="H39" i="8"/>
  <c r="X1" i="3"/>
  <c r="W10" i="8" s="1"/>
  <c r="W11" i="8" s="1"/>
  <c r="I14" i="8"/>
  <c r="Q2" i="15"/>
  <c r="P5" i="9" s="1"/>
  <c r="N2" i="15"/>
  <c r="M5" i="9" s="1"/>
  <c r="AA8" i="15"/>
  <c r="V13" i="8"/>
  <c r="W8" i="8"/>
  <c r="W21" i="8" s="1"/>
  <c r="R23" i="8"/>
  <c r="J8" i="8"/>
  <c r="J17" i="8" s="1"/>
  <c r="Y11" i="3"/>
  <c r="Y18" i="4"/>
  <c r="E20" i="9" l="1"/>
  <c r="V14" i="8"/>
  <c r="I26" i="8"/>
  <c r="I32" i="8"/>
  <c r="I38" i="8" s="1"/>
  <c r="Y1" i="3"/>
  <c r="X10" i="8" s="1"/>
  <c r="X11" i="8" s="1"/>
  <c r="J21" i="8"/>
  <c r="J19" i="8"/>
  <c r="J23" i="8"/>
  <c r="Z5" i="9"/>
  <c r="AA2" i="15"/>
  <c r="N11" i="15"/>
  <c r="M28" i="8" s="1"/>
  <c r="P11" i="15"/>
  <c r="Q11" i="15"/>
  <c r="O11" i="15"/>
  <c r="N28" i="8" s="1"/>
  <c r="N32" i="8" s="1"/>
  <c r="R2" i="15"/>
  <c r="Q5" i="9" s="1"/>
  <c r="X8" i="8"/>
  <c r="X21" i="8" s="1"/>
  <c r="W13" i="8"/>
  <c r="S23" i="8"/>
  <c r="J13" i="8"/>
  <c r="K8" i="8"/>
  <c r="K17" i="8" s="1"/>
  <c r="Z11" i="3"/>
  <c r="Z18" i="4"/>
  <c r="AB18" i="4" s="1"/>
  <c r="W14" i="8" l="1"/>
  <c r="J14" i="8"/>
  <c r="J25" i="8"/>
  <c r="I3" i="9"/>
  <c r="I39" i="8"/>
  <c r="Z1" i="3"/>
  <c r="Y10" i="8" s="1"/>
  <c r="Y11" i="8" s="1"/>
  <c r="K21" i="8"/>
  <c r="K19" i="8"/>
  <c r="K23" i="8"/>
  <c r="O28" i="8"/>
  <c r="O7" i="9" s="1"/>
  <c r="P28" i="8"/>
  <c r="P7" i="9" s="1"/>
  <c r="M7" i="9"/>
  <c r="Z7" i="9" s="1"/>
  <c r="AA11" i="15"/>
  <c r="Z28" i="8" s="1"/>
  <c r="R11" i="15"/>
  <c r="N7" i="9"/>
  <c r="N38" i="8"/>
  <c r="S2" i="15"/>
  <c r="R5" i="9" s="1"/>
  <c r="Y8" i="8"/>
  <c r="Y21" i="8" s="1"/>
  <c r="X13" i="8"/>
  <c r="T23" i="8"/>
  <c r="K13" i="8"/>
  <c r="K14" i="8" l="1"/>
  <c r="K25" i="8"/>
  <c r="X14" i="8"/>
  <c r="I9" i="9"/>
  <c r="I10" i="9" s="1"/>
  <c r="N3" i="9"/>
  <c r="N9" i="9" s="1"/>
  <c r="N39" i="8"/>
  <c r="J26" i="8"/>
  <c r="J32" i="8"/>
  <c r="J38" i="8" s="1"/>
  <c r="Q28" i="8"/>
  <c r="Q7" i="9" s="1"/>
  <c r="T2" i="15"/>
  <c r="S5" i="9" s="1"/>
  <c r="S11" i="15"/>
  <c r="R28" i="8" s="1"/>
  <c r="Y13" i="8"/>
  <c r="U23" i="8"/>
  <c r="L8" i="8"/>
  <c r="L17" i="8" s="1"/>
  <c r="AA11" i="3"/>
  <c r="Y14" i="8" l="1"/>
  <c r="J3" i="9"/>
  <c r="J39" i="8"/>
  <c r="K26" i="8"/>
  <c r="K32" i="8"/>
  <c r="K38" i="8" s="1"/>
  <c r="AA1" i="3"/>
  <c r="Z10" i="8" s="1"/>
  <c r="Z11" i="8" s="1"/>
  <c r="L21" i="8"/>
  <c r="L19" i="8"/>
  <c r="L23" i="8"/>
  <c r="U2" i="15"/>
  <c r="T11" i="15"/>
  <c r="R7" i="9"/>
  <c r="V23" i="8"/>
  <c r="S6" i="4"/>
  <c r="S22" i="4" s="1"/>
  <c r="S2" i="4" s="1"/>
  <c r="S1" i="4" s="1"/>
  <c r="L13" i="8"/>
  <c r="AB11" i="3"/>
  <c r="L14" i="8" l="1"/>
  <c r="L25" i="8"/>
  <c r="L32" i="8" s="1"/>
  <c r="R18" i="8"/>
  <c r="R16" i="8" s="1"/>
  <c r="U11" i="15"/>
  <c r="T28" i="8" s="1"/>
  <c r="T7" i="9" s="1"/>
  <c r="T5" i="9"/>
  <c r="J9" i="9"/>
  <c r="J10" i="9" s="1"/>
  <c r="K3" i="9"/>
  <c r="K39" i="8"/>
  <c r="AB1" i="3"/>
  <c r="AA10" i="8" s="1"/>
  <c r="AB10" i="8" s="1"/>
  <c r="S28" i="8"/>
  <c r="S7" i="9" s="1"/>
  <c r="V2" i="15"/>
  <c r="U5" i="9" s="1"/>
  <c r="Z8" i="8"/>
  <c r="Z17" i="8" s="1"/>
  <c r="W23" i="8"/>
  <c r="AB6" i="4"/>
  <c r="V6" i="4"/>
  <c r="V22" i="4" s="1"/>
  <c r="V2" i="4" s="1"/>
  <c r="V1" i="4" s="1"/>
  <c r="W6" i="4"/>
  <c r="W22" i="4" s="1"/>
  <c r="W2" i="4" s="1"/>
  <c r="W1" i="4" s="1"/>
  <c r="Z6" i="4"/>
  <c r="Z22" i="4" s="1"/>
  <c r="Z2" i="4" s="1"/>
  <c r="Z1" i="4" s="1"/>
  <c r="X6" i="4"/>
  <c r="X22" i="4" s="1"/>
  <c r="X2" i="4" s="1"/>
  <c r="X1" i="4" s="1"/>
  <c r="T6" i="4"/>
  <c r="T22" i="4" s="1"/>
  <c r="T2" i="4" s="1"/>
  <c r="T1" i="4" s="1"/>
  <c r="R6" i="4"/>
  <c r="R22" i="4" s="1"/>
  <c r="R2" i="4" s="1"/>
  <c r="R1" i="4" s="1"/>
  <c r="AA6" i="4"/>
  <c r="Y6" i="4"/>
  <c r="Y22" i="4" s="1"/>
  <c r="Y2" i="4" s="1"/>
  <c r="Y1" i="4" s="1"/>
  <c r="U6" i="4"/>
  <c r="U22" i="4" s="1"/>
  <c r="U2" i="4" s="1"/>
  <c r="U1" i="4" s="1"/>
  <c r="Q6" i="4"/>
  <c r="Q22" i="4" s="1"/>
  <c r="Q2" i="4" s="1"/>
  <c r="Q1" i="4" s="1"/>
  <c r="P6" i="4"/>
  <c r="P22" i="4" s="1"/>
  <c r="P2" i="4" s="1"/>
  <c r="P1" i="4" s="1"/>
  <c r="T18" i="8" l="1"/>
  <c r="T16" i="8" s="1"/>
  <c r="P18" i="8"/>
  <c r="P16" i="8" s="1"/>
  <c r="Q18" i="8"/>
  <c r="Q16" i="8" s="1"/>
  <c r="V18" i="8"/>
  <c r="V16" i="8" s="1"/>
  <c r="R19" i="8"/>
  <c r="R17" i="8"/>
  <c r="R25" i="8"/>
  <c r="U18" i="8"/>
  <c r="U16" i="8" s="1"/>
  <c r="AC10" i="8"/>
  <c r="AB11" i="8"/>
  <c r="AB13" i="8"/>
  <c r="AB14" i="8" s="1"/>
  <c r="X18" i="8"/>
  <c r="X16" i="8" s="1"/>
  <c r="W18" i="8"/>
  <c r="W16" i="8" s="1"/>
  <c r="AA13" i="8"/>
  <c r="AA14" i="8" s="1"/>
  <c r="AA11" i="8"/>
  <c r="S18" i="8"/>
  <c r="S16" i="8" s="1"/>
  <c r="O18" i="8"/>
  <c r="O16" i="8" s="1"/>
  <c r="Y18" i="8"/>
  <c r="Y16" i="8" s="1"/>
  <c r="K9" i="9"/>
  <c r="Z15" i="9" s="1"/>
  <c r="Q19" i="8"/>
  <c r="W19" i="8"/>
  <c r="T19" i="8"/>
  <c r="Z21" i="8"/>
  <c r="Z19" i="8"/>
  <c r="Z23" i="8"/>
  <c r="L38" i="8"/>
  <c r="L26" i="8"/>
  <c r="W2" i="15"/>
  <c r="V5" i="9" s="1"/>
  <c r="V11" i="15"/>
  <c r="U28" i="8" s="1"/>
  <c r="AB22" i="4"/>
  <c r="AB2" i="4" s="1"/>
  <c r="AB1" i="4" s="1"/>
  <c r="Z13" i="8"/>
  <c r="X23" i="8"/>
  <c r="S19" i="8" l="1"/>
  <c r="P19" i="8"/>
  <c r="V19" i="8"/>
  <c r="O19" i="8"/>
  <c r="X19" i="8"/>
  <c r="U19" i="8"/>
  <c r="U17" i="8"/>
  <c r="U25" i="8"/>
  <c r="Y17" i="8"/>
  <c r="Y25" i="8"/>
  <c r="S17" i="8"/>
  <c r="S25" i="8"/>
  <c r="W17" i="8"/>
  <c r="W25" i="8"/>
  <c r="V17" i="8"/>
  <c r="V25" i="8"/>
  <c r="P17" i="8"/>
  <c r="P25" i="8"/>
  <c r="Z14" i="8"/>
  <c r="Z25" i="8"/>
  <c r="Y19" i="8"/>
  <c r="AC11" i="8"/>
  <c r="AC13" i="8"/>
  <c r="AA18" i="8"/>
  <c r="AA16" i="8" s="1"/>
  <c r="O17" i="8"/>
  <c r="O25" i="8"/>
  <c r="O32" i="8" s="1"/>
  <c r="X17" i="8"/>
  <c r="X25" i="8"/>
  <c r="Q17" i="8"/>
  <c r="Q25" i="8"/>
  <c r="Q32" i="8" s="1"/>
  <c r="T17" i="8"/>
  <c r="T25" i="8"/>
  <c r="K10" i="9"/>
  <c r="B26" i="9"/>
  <c r="F20" i="9"/>
  <c r="L3" i="9"/>
  <c r="L9" i="9" s="1"/>
  <c r="L39" i="8"/>
  <c r="O26" i="8"/>
  <c r="R26" i="8"/>
  <c r="R32" i="8"/>
  <c r="X2" i="15"/>
  <c r="W5" i="9" s="1"/>
  <c r="U7" i="9"/>
  <c r="W11" i="15"/>
  <c r="AA19" i="8" l="1"/>
  <c r="G20" i="9"/>
  <c r="AA25" i="8"/>
  <c r="AB16" i="8"/>
  <c r="AA17" i="8"/>
  <c r="AC14" i="8"/>
  <c r="L10" i="9"/>
  <c r="Z26" i="8"/>
  <c r="Z32" i="8"/>
  <c r="P26" i="8"/>
  <c r="P32" i="8"/>
  <c r="X26" i="8"/>
  <c r="T26" i="8"/>
  <c r="T32" i="8"/>
  <c r="W26" i="8"/>
  <c r="U26" i="8"/>
  <c r="U32" i="8"/>
  <c r="S26" i="8"/>
  <c r="S32" i="8"/>
  <c r="V26" i="8"/>
  <c r="Y23" i="8"/>
  <c r="Q26" i="8"/>
  <c r="X11" i="15"/>
  <c r="W28" i="8" s="1"/>
  <c r="W32" i="8" s="1"/>
  <c r="V28" i="8"/>
  <c r="V32" i="8" s="1"/>
  <c r="AB3" i="15"/>
  <c r="Y2" i="15"/>
  <c r="X5" i="9" s="1"/>
  <c r="M8" i="8"/>
  <c r="M17" i="8" s="1"/>
  <c r="H20" i="9" l="1"/>
  <c r="AB25" i="8"/>
  <c r="AC16" i="8"/>
  <c r="AB17" i="8"/>
  <c r="Y26" i="8"/>
  <c r="M21" i="8"/>
  <c r="M19" i="8"/>
  <c r="M23" i="8"/>
  <c r="AA23" i="8"/>
  <c r="V7" i="9"/>
  <c r="W7" i="9"/>
  <c r="Y11" i="15"/>
  <c r="X28" i="8" s="1"/>
  <c r="X32" i="8" s="1"/>
  <c r="AB4" i="15"/>
  <c r="AB7" i="15"/>
  <c r="R38" i="8"/>
  <c r="O38" i="8"/>
  <c r="Q38" i="8"/>
  <c r="W38" i="8"/>
  <c r="M13" i="8"/>
  <c r="I20" i="9" l="1"/>
  <c r="M14" i="8"/>
  <c r="M25" i="8"/>
  <c r="AC17" i="8"/>
  <c r="AC25" i="8"/>
  <c r="Q3" i="9"/>
  <c r="Q9" i="9" s="1"/>
  <c r="Q39" i="8"/>
  <c r="R3" i="9"/>
  <c r="R9" i="9" s="1"/>
  <c r="R39" i="8"/>
  <c r="W3" i="9"/>
  <c r="W9" i="9" s="1"/>
  <c r="W39" i="8"/>
  <c r="O3" i="9"/>
  <c r="O9" i="9" s="1"/>
  <c r="O39" i="8"/>
  <c r="AB5" i="15"/>
  <c r="Z38" i="8"/>
  <c r="Z39" i="8" s="1"/>
  <c r="S38" i="8"/>
  <c r="P38" i="8"/>
  <c r="V38" i="8"/>
  <c r="U38" i="8"/>
  <c r="T38" i="8"/>
  <c r="J20" i="9" l="1"/>
  <c r="U3" i="9"/>
  <c r="U9" i="9" s="1"/>
  <c r="U39" i="8"/>
  <c r="P3" i="9"/>
  <c r="P9" i="9" s="1"/>
  <c r="P39" i="8"/>
  <c r="T3" i="9"/>
  <c r="T9" i="9" s="1"/>
  <c r="T39" i="8"/>
  <c r="V3" i="9"/>
  <c r="V9" i="9" s="1"/>
  <c r="V39" i="8"/>
  <c r="S3" i="9"/>
  <c r="S9" i="9" s="1"/>
  <c r="S39" i="8"/>
  <c r="M26" i="8"/>
  <c r="M32" i="8"/>
  <c r="M38" i="8" s="1"/>
  <c r="X7" i="9"/>
  <c r="X38" i="8"/>
  <c r="Z2" i="15"/>
  <c r="Y5" i="9" s="1"/>
  <c r="AB8" i="15"/>
  <c r="K20" i="9" l="1"/>
  <c r="M39" i="8"/>
  <c r="X3" i="9"/>
  <c r="X9" i="9" s="1"/>
  <c r="X39" i="8"/>
  <c r="AA5" i="9"/>
  <c r="Z11" i="15"/>
  <c r="Y28" i="8" s="1"/>
  <c r="Y32" i="8" s="1"/>
  <c r="AB2" i="15"/>
  <c r="M3" i="9"/>
  <c r="M9" i="9" s="1"/>
  <c r="Z16" i="9" s="1"/>
  <c r="AB11" i="15" l="1"/>
  <c r="AA28" i="8" s="1"/>
  <c r="AB28" i="8" s="1"/>
  <c r="B27" i="9"/>
  <c r="B28" i="9" s="1"/>
  <c r="Z3" i="9"/>
  <c r="Z9" i="9" s="1"/>
  <c r="AC28" i="8" l="1"/>
  <c r="AC32" i="8" s="1"/>
  <c r="AC38" i="8" s="1"/>
  <c r="AC39" i="8" s="1"/>
  <c r="AB32" i="8"/>
  <c r="AB38" i="8" s="1"/>
  <c r="AB39" i="8" s="1"/>
  <c r="Y7" i="9"/>
  <c r="AA7" i="9" s="1"/>
  <c r="Y38" i="8"/>
  <c r="M10" i="9"/>
  <c r="Y3" i="9" l="1"/>
  <c r="Y9" i="9" s="1"/>
  <c r="Y39" i="8"/>
  <c r="L20" i="9"/>
  <c r="N10" i="9"/>
  <c r="Z10" i="9"/>
  <c r="AA32" i="8"/>
  <c r="M20" i="9" l="1"/>
  <c r="Z20" i="9" s="1"/>
  <c r="AA3" i="9"/>
  <c r="AA9" i="9" s="1"/>
  <c r="AA26" i="8"/>
  <c r="O10" i="9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B24" i="9" s="1"/>
  <c r="N20" i="9" l="1"/>
  <c r="AA10" i="9"/>
  <c r="AA38" i="8"/>
  <c r="AA39" i="8" s="1"/>
  <c r="O20" i="9" l="1"/>
  <c r="P20" i="9" l="1"/>
  <c r="Q20" i="9" l="1"/>
  <c r="R20" i="9" l="1"/>
  <c r="S20" i="9" l="1"/>
  <c r="T20" i="9" l="1"/>
  <c r="U20" i="9" l="1"/>
  <c r="V20" i="9" l="1"/>
  <c r="W20" i="9" l="1"/>
  <c r="X20" i="9" l="1"/>
  <c r="Y20" i="9" l="1"/>
  <c r="AA2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Bresslau</author>
  </authors>
  <commentList>
    <comment ref="A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Fernando Bresslau:</t>
        </r>
        <r>
          <rPr>
            <sz val="9"/>
            <color indexed="81"/>
            <rFont val="Tahoma"/>
            <family val="2"/>
          </rPr>
          <t xml:space="preserve">
Anos 3 e 4 estimados a partir de taxas de crescimento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bresslau</author>
  </authors>
  <commentList>
    <comment ref="A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bresslau:</t>
        </r>
        <r>
          <rPr>
            <sz val="9"/>
            <color indexed="81"/>
            <rFont val="Tahoma"/>
            <family val="2"/>
          </rPr>
          <t xml:space="preserve">
Não foi calculado. Assume-se dias de recebimento=dias de pagamento=0</t>
        </r>
      </text>
    </comment>
  </commentList>
</comments>
</file>

<file path=xl/sharedStrings.xml><?xml version="1.0" encoding="utf-8"?>
<sst xmlns="http://schemas.openxmlformats.org/spreadsheetml/2006/main" count="339" uniqueCount="153">
  <si>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</si>
  <si>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</si>
  <si>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</si>
  <si>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</si>
  <si>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</si>
  <si>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</si>
  <si>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</si>
  <si>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</si>
  <si>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</si>
  <si>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</si>
  <si>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</si>
  <si>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</si>
  <si>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Receita</t>
  </si>
  <si>
    <t>Custos</t>
  </si>
  <si>
    <t>Administrativo + Financeiro</t>
  </si>
  <si>
    <t>Tecnologia</t>
  </si>
  <si>
    <t>Sal. / Mês</t>
  </si>
  <si>
    <t>Encar. (%)</t>
  </si>
  <si>
    <t>Total Pessoal</t>
  </si>
  <si>
    <t>Despesas Operacionais</t>
  </si>
  <si>
    <t>Despesas Adm. e de Escritório</t>
  </si>
  <si>
    <t>Despesas com Serviços de Terceiros</t>
  </si>
  <si>
    <t>Outras despesas</t>
  </si>
  <si>
    <t>Total Despesas Operacionais</t>
  </si>
  <si>
    <t>Depreciação</t>
  </si>
  <si>
    <t>Total</t>
  </si>
  <si>
    <t>DRE</t>
  </si>
  <si>
    <t>Impostos s/ Receita</t>
  </si>
  <si>
    <t>Receita Operacional Líquida</t>
  </si>
  <si>
    <t>Margem Operacional</t>
  </si>
  <si>
    <t>Margem %</t>
  </si>
  <si>
    <t>Despesas com Pessoal</t>
  </si>
  <si>
    <t>Dep &amp; Amort. CAPEX</t>
  </si>
  <si>
    <t>Resultado Financeiro</t>
  </si>
  <si>
    <t>Lucro Líquido</t>
  </si>
  <si>
    <t>Var. Capital de Giro</t>
  </si>
  <si>
    <t>FCF</t>
  </si>
  <si>
    <t>Telefone</t>
  </si>
  <si>
    <t>Luz</t>
  </si>
  <si>
    <t>Infra escritório</t>
  </si>
  <si>
    <t>Material de Escritório</t>
  </si>
  <si>
    <t>Internet</t>
  </si>
  <si>
    <t>Aluguel e Condomínio</t>
  </si>
  <si>
    <t>Contador</t>
  </si>
  <si>
    <t>Marketing</t>
  </si>
  <si>
    <t>Tarifas Bancárias</t>
  </si>
  <si>
    <t>Viagem Exterior</t>
  </si>
  <si>
    <t>Viagem Brasil</t>
  </si>
  <si>
    <t>LAIR</t>
  </si>
  <si>
    <t>Operação - Marketing</t>
  </si>
  <si>
    <t>Ratios atuais</t>
  </si>
  <si>
    <t>Número de pedidos mês</t>
  </si>
  <si>
    <t>Func. Embalagem</t>
  </si>
  <si>
    <t>Func. Reposição</t>
  </si>
  <si>
    <t>Relatório de campanha (Todo o período)</t>
  </si>
  <si>
    <t>Status da campanha</t>
  </si>
  <si>
    <t>Campanha</t>
  </si>
  <si>
    <t>Cliques</t>
  </si>
  <si>
    <t>Impressões</t>
  </si>
  <si>
    <t>CTR</t>
  </si>
  <si>
    <t>CPC médio</t>
  </si>
  <si>
    <t>Custo</t>
  </si>
  <si>
    <t>pausado</t>
  </si>
  <si>
    <t>Campanha Master</t>
  </si>
  <si>
    <t>ativa</t>
  </si>
  <si>
    <t>Campanha Bolsas - Segmentada</t>
  </si>
  <si>
    <t xml:space="preserve">Categorias </t>
  </si>
  <si>
    <t>Total - todas, exceto as campanhas excluídas</t>
  </si>
  <si>
    <t xml:space="preserve"> --</t>
  </si>
  <si>
    <t>Total - Pesquisa</t>
  </si>
  <si>
    <t>Total - Rede de Display</t>
  </si>
  <si>
    <t xml:space="preserve">Modelo contratado: CPC </t>
  </si>
  <si>
    <t>Conversão (Compras realizadas vindas do adwords)</t>
  </si>
  <si>
    <t>Valor da compra</t>
  </si>
  <si>
    <t>Order</t>
  </si>
  <si>
    <t>Taxa de conversao</t>
  </si>
  <si>
    <t>ROI</t>
  </si>
  <si>
    <t>USD/Employee (millions)</t>
  </si>
  <si>
    <t>Capex</t>
  </si>
  <si>
    <t>Despesas Comerciais</t>
  </si>
  <si>
    <t>% RB</t>
  </si>
  <si>
    <t>Ano 1</t>
  </si>
  <si>
    <t>Ano 2</t>
  </si>
  <si>
    <t>Base inicial</t>
  </si>
  <si>
    <t>Vendas</t>
  </si>
  <si>
    <t>Operação - implementação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</si>
  <si>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</si>
  <si>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</si>
  <si>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</si>
  <si>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</si>
  <si>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</si>
  <si>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</si>
  <si>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</si>
  <si>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</si>
  <si>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</si>
  <si>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</si>
  <si>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</si>
  <si>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</si>
  <si>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Produto</t>
  </si>
  <si>
    <t>Vendas Totais</t>
  </si>
  <si>
    <t>Hosting internet + banda</t>
  </si>
  <si>
    <t>Legal</t>
  </si>
  <si>
    <t>EBITDA % RL</t>
  </si>
  <si>
    <t>Fluxo de caixa acumulado</t>
  </si>
  <si>
    <t>Investimento founders</t>
  </si>
  <si>
    <t>Angel round</t>
  </si>
  <si>
    <t>Seed round</t>
  </si>
  <si>
    <t>Fluxo de caixa após investimentos</t>
  </si>
  <si>
    <t>Faltas ou falhas no modelo</t>
  </si>
  <si>
    <t>Impostos calculados apenas de maneira muito simplificada</t>
  </si>
  <si>
    <t>Capital de giro não calculado</t>
  </si>
  <si>
    <t>Investimento procurado</t>
  </si>
  <si>
    <t>Total de Empregados</t>
  </si>
  <si>
    <t>Nº de novos empregados no mês</t>
  </si>
  <si>
    <t>Adição de empregados por mês</t>
  </si>
  <si>
    <t>Ajuste salarial sobre base (%)</t>
  </si>
  <si>
    <t>Salários e encargos</t>
  </si>
  <si>
    <t>Número total de empregados</t>
  </si>
  <si>
    <t>Total despesas</t>
  </si>
  <si>
    <t>Total despesas operacionais</t>
  </si>
  <si>
    <t>Total despesas comerciais</t>
  </si>
  <si>
    <t>Ano 01</t>
  </si>
  <si>
    <t>Ano 02</t>
  </si>
  <si>
    <t>Custos totais</t>
  </si>
  <si>
    <t xml:space="preserve">Outros custos </t>
  </si>
  <si>
    <t>% RL</t>
  </si>
  <si>
    <t>Despesas totais</t>
  </si>
  <si>
    <t>IR</t>
  </si>
  <si>
    <t>Adicional IR</t>
  </si>
  <si>
    <t>CSLL</t>
  </si>
  <si>
    <t>Resultado financeiro</t>
  </si>
  <si>
    <t>Resultados de aplicações</t>
  </si>
  <si>
    <t>Aplicação 1</t>
  </si>
  <si>
    <t>Aplicação 2</t>
  </si>
  <si>
    <t>Aplicação 3</t>
  </si>
  <si>
    <t>Receita Operacional Bruta</t>
  </si>
  <si>
    <t>Fluxo de Caixa</t>
  </si>
  <si>
    <t>Simulação de investimentos</t>
  </si>
  <si>
    <t>Investimentos (CAPEX)</t>
  </si>
  <si>
    <t>EBITDA/LAJIDA</t>
  </si>
  <si>
    <t>Ano 3</t>
  </si>
  <si>
    <t>Ano 4</t>
  </si>
  <si>
    <t>Investimento total mínimo</t>
  </si>
  <si>
    <t>Investimento total planejado</t>
  </si>
  <si>
    <t>Custos de meio de pagamento</t>
  </si>
  <si>
    <t>Rodadas de investimento</t>
  </si>
  <si>
    <t>Referência</t>
  </si>
  <si>
    <t>Comerciais</t>
  </si>
  <si>
    <t>Despesas de deslocamento</t>
  </si>
  <si>
    <t>Comissões de venda</t>
  </si>
  <si>
    <t>Total Despesas Comerciais</t>
  </si>
  <si>
    <t>Período analisado de apenas 2 anos pode não mostrar potencial futuro da empresa</t>
  </si>
  <si>
    <t>Premissas do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</si>
</sst>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_(&quot;R$ &quot;* #,##0.00_);_(&quot;R$ &quot;* \(#,##0.00\);_(&quot;R$ &quot;* \-??_);_(@_)"/>
    <numFmt numFmtId="167" formatCode="_([$€-2]* #,##0.00_);_([$€-2]* \(#,##0.00\);_([$€-2]* &quot;-&quot;??_)"/>
    <numFmt numFmtId="168" formatCode="_(* #,##0.00_);_(* \(#,##0.00\);_(* \-??_);_(@_)"/>
    <numFmt numFmtId="169" formatCode="0.0%"/>
    <numFmt numFmtId="170" formatCode="&quot;R$&quot;#,##0.00_);[Red]\(&quot;R$&quot;#,##0.00\)"/>
    <numFmt numFmtId="171" formatCode="&quot;R$&quot;\ #,##0.00;[Red]&quot;R$&quot;\ #,##0.00"/>
    <numFmt numFmtId="172" formatCode="#,##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3"/>
      <color indexed="8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auto="1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dotted">
        <color auto="1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dotted">
        <color auto="1"/>
      </right>
      <top/>
      <bottom style="double">
        <color indexed="64"/>
      </bottom>
      <diagonal/>
    </border>
    <border>
      <left style="dotted">
        <color auto="1"/>
      </left>
      <right/>
      <top style="double">
        <color auto="1"/>
      </top>
      <bottom/>
      <diagonal/>
    </border>
    <border>
      <left style="dotted">
        <color auto="1"/>
      </left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auto="1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uble">
        <color indexed="64"/>
      </left>
      <right style="dotted">
        <color indexed="64"/>
      </right>
      <top/>
      <bottom style="dotted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 style="double">
        <color auto="1"/>
      </top>
      <bottom/>
      <diagonal/>
    </border>
    <border>
      <left style="double">
        <color indexed="64"/>
      </left>
      <right style="dotted">
        <color indexed="64"/>
      </right>
      <top/>
      <bottom style="double">
        <color indexed="64"/>
      </bottom>
      <diagonal/>
    </border>
  </borders>
  <cellStyleXfs count="6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8" fillId="4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7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3" fillId="23" borderId="7" applyNumberFormat="0" applyFont="0" applyAlignment="0" applyProtection="0"/>
    <xf numFmtId="0" fontId="19" fillId="20" borderId="8" applyNumberFormat="0" applyAlignment="0" applyProtection="0"/>
    <xf numFmtId="168" fontId="3" fillId="0" borderId="0" applyFill="0" applyBorder="0" applyAlignment="0" applyProtection="0"/>
    <xf numFmtId="43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3" fillId="24" borderId="0" applyAlignment="0"/>
    <xf numFmtId="0" fontId="24" fillId="0" borderId="0" applyAlignment="0"/>
    <xf numFmtId="0" fontId="25" fillId="0" borderId="0" applyAlignment="0"/>
    <xf numFmtId="0" fontId="26" fillId="0" borderId="0" applyAlignment="0"/>
    <xf numFmtId="0" fontId="27" fillId="25" borderId="0" applyAlignment="0"/>
    <xf numFmtId="0" fontId="28" fillId="26" borderId="0" applyAlignment="0"/>
    <xf numFmtId="0" fontId="29" fillId="0" borderId="0" applyAlignment="0"/>
    <xf numFmtId="0" fontId="30" fillId="27" borderId="0" applyAlignment="0"/>
    <xf numFmtId="0" fontId="31" fillId="0" borderId="0" applyAlignment="0"/>
    <xf numFmtId="0" fontId="32" fillId="0" borderId="0" applyAlignment="0"/>
    <xf numFmtId="0" fontId="33" fillId="0" borderId="0" applyAlignment="0"/>
    <xf numFmtId="0" fontId="34" fillId="0" borderId="0" applyAlignment="0"/>
    <xf numFmtId="0" fontId="22" fillId="0" borderId="0" applyAlignment="0"/>
    <xf numFmtId="0" fontId="35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35" fillId="0" borderId="0" xfId="62"/>
    <xf numFmtId="10" fontId="35" fillId="0" borderId="0" xfId="62" applyNumberFormat="1"/>
    <xf numFmtId="0" fontId="36" fillId="0" borderId="0" xfId="62" applyFont="1"/>
    <xf numFmtId="10" fontId="36" fillId="0" borderId="0" xfId="62" applyNumberFormat="1" applyFont="1"/>
    <xf numFmtId="170" fontId="37" fillId="0" borderId="0" xfId="62" applyNumberFormat="1" applyFont="1" applyAlignment="1">
      <alignment horizontal="left" vertical="center"/>
    </xf>
    <xf numFmtId="170" fontId="38" fillId="0" borderId="0" xfId="62" applyNumberFormat="1" applyFont="1" applyAlignment="1">
      <alignment horizontal="left" vertical="center"/>
    </xf>
    <xf numFmtId="170" fontId="36" fillId="0" borderId="0" xfId="62" applyNumberFormat="1" applyFont="1" applyAlignment="1">
      <alignment horizontal="left"/>
    </xf>
    <xf numFmtId="171" fontId="36" fillId="0" borderId="0" xfId="62" applyNumberFormat="1" applyFont="1"/>
    <xf numFmtId="170" fontId="36" fillId="0" borderId="0" xfId="62" applyNumberFormat="1" applyFont="1"/>
    <xf numFmtId="9" fontId="36" fillId="0" borderId="0" xfId="62" applyNumberFormat="1" applyFont="1"/>
    <xf numFmtId="170" fontId="35" fillId="0" borderId="0" xfId="62" applyNumberFormat="1"/>
    <xf numFmtId="16" fontId="35" fillId="0" borderId="0" xfId="62" applyNumberFormat="1"/>
    <xf numFmtId="4" fontId="35" fillId="0" borderId="0" xfId="62" applyNumberFormat="1"/>
    <xf numFmtId="9" fontId="35" fillId="0" borderId="0" xfId="62" applyNumberFormat="1"/>
    <xf numFmtId="172" fontId="35" fillId="0" borderId="0" xfId="62" applyNumberFormat="1"/>
    <xf numFmtId="0" fontId="2" fillId="0" borderId="0" xfId="0" applyFont="1" applyAlignment="1">
      <alignment horizontal="center"/>
    </xf>
    <xf numFmtId="0" fontId="0" fillId="32" borderId="0" xfId="0" applyFill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  <xf numFmtId="0" fontId="2" fillId="0" borderId="13" xfId="0" applyFont="1" applyBorder="1" applyAlignment="1">
      <alignment horizontal="center"/>
    </xf>
    <xf numFmtId="165" fontId="0" fillId="2" borderId="13" xfId="0" applyNumberFormat="1" applyFill="1" applyBorder="1"/>
    <xf numFmtId="165" fontId="0" fillId="0" borderId="13" xfId="0" applyNumberFormat="1" applyBorder="1"/>
    <xf numFmtId="0" fontId="2" fillId="0" borderId="14" xfId="0" applyFont="1" applyBorder="1" applyAlignment="1">
      <alignment horizontal="center"/>
    </xf>
    <xf numFmtId="165" fontId="0" fillId="2" borderId="14" xfId="0" applyNumberFormat="1" applyFill="1" applyBorder="1"/>
    <xf numFmtId="0" fontId="0" fillId="0" borderId="14" xfId="0" applyBorder="1"/>
    <xf numFmtId="165" fontId="0" fillId="0" borderId="14" xfId="0" applyNumberFormat="1" applyBorder="1"/>
    <xf numFmtId="0" fontId="2" fillId="2" borderId="0" xfId="0" applyFont="1" applyFill="1"/>
    <xf numFmtId="0" fontId="2" fillId="30" borderId="14" xfId="0" applyFont="1" applyFill="1" applyBorder="1" applyAlignment="1">
      <alignment horizontal="center"/>
    </xf>
    <xf numFmtId="165" fontId="0" fillId="0" borderId="15" xfId="0" applyNumberFormat="1" applyBorder="1"/>
    <xf numFmtId="0" fontId="2" fillId="29" borderId="1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28" borderId="10" xfId="0" applyFill="1" applyBorder="1"/>
    <xf numFmtId="0" fontId="0" fillId="2" borderId="10" xfId="0" applyFill="1" applyBorder="1"/>
    <xf numFmtId="0" fontId="2" fillId="2" borderId="10" xfId="0" applyFont="1" applyFill="1" applyBorder="1"/>
    <xf numFmtId="9" fontId="0" fillId="31" borderId="9" xfId="2" applyFont="1" applyFill="1" applyBorder="1"/>
    <xf numFmtId="0" fontId="0" fillId="31" borderId="0" xfId="0" applyFill="1"/>
    <xf numFmtId="0" fontId="39" fillId="28" borderId="10" xfId="0" applyFont="1" applyFill="1" applyBorder="1"/>
    <xf numFmtId="9" fontId="39" fillId="31" borderId="10" xfId="0" applyNumberFormat="1" applyFont="1" applyFill="1" applyBorder="1"/>
    <xf numFmtId="0" fontId="0" fillId="31" borderId="0" xfId="0" applyFont="1" applyFill="1" applyAlignment="1">
      <alignment horizontal="left" indent="1"/>
    </xf>
    <xf numFmtId="0" fontId="0" fillId="32" borderId="0" xfId="0" applyFont="1" applyFill="1" applyAlignment="1">
      <alignment horizontal="left" indent="1"/>
    </xf>
    <xf numFmtId="1" fontId="0" fillId="32" borderId="0" xfId="0" applyNumberFormat="1" applyFont="1" applyFill="1" applyAlignment="1">
      <alignment horizontal="right" indent="1"/>
    </xf>
    <xf numFmtId="165" fontId="0" fillId="31" borderId="0" xfId="0" applyNumberFormat="1" applyFill="1"/>
    <xf numFmtId="165" fontId="0" fillId="28" borderId="10" xfId="0" applyNumberFormat="1" applyFill="1" applyBorder="1"/>
    <xf numFmtId="165" fontId="0" fillId="32" borderId="0" xfId="0" applyNumberFormat="1" applyFill="1"/>
    <xf numFmtId="0" fontId="2" fillId="2" borderId="11" xfId="0" applyFont="1" applyFill="1" applyBorder="1"/>
    <xf numFmtId="165" fontId="2" fillId="2" borderId="11" xfId="0" applyNumberFormat="1" applyFont="1" applyFill="1" applyBorder="1"/>
    <xf numFmtId="0" fontId="0" fillId="28" borderId="16" xfId="0" applyFill="1" applyBorder="1"/>
    <xf numFmtId="0" fontId="0" fillId="31" borderId="14" xfId="0" applyFill="1" applyBorder="1"/>
    <xf numFmtId="0" fontId="2" fillId="2" borderId="16" xfId="0" applyFont="1" applyFill="1" applyBorder="1"/>
    <xf numFmtId="1" fontId="0" fillId="32" borderId="14" xfId="0" applyNumberFormat="1" applyFont="1" applyFill="1" applyBorder="1" applyAlignment="1">
      <alignment horizontal="right" indent="1"/>
    </xf>
    <xf numFmtId="9" fontId="0" fillId="31" borderId="14" xfId="2" applyFont="1" applyFill="1" applyBorder="1"/>
    <xf numFmtId="165" fontId="0" fillId="31" borderId="14" xfId="0" applyNumberFormat="1" applyFill="1" applyBorder="1"/>
    <xf numFmtId="165" fontId="0" fillId="28" borderId="16" xfId="0" applyNumberFormat="1" applyFill="1" applyBorder="1"/>
    <xf numFmtId="0" fontId="2" fillId="2" borderId="12" xfId="0" applyFont="1" applyFill="1" applyBorder="1"/>
    <xf numFmtId="165" fontId="2" fillId="2" borderId="12" xfId="0" applyNumberFormat="1" applyFont="1" applyFill="1" applyBorder="1"/>
    <xf numFmtId="0" fontId="2" fillId="0" borderId="17" xfId="0" applyFont="1" applyBorder="1" applyAlignment="1">
      <alignment horizontal="center"/>
    </xf>
    <xf numFmtId="165" fontId="2" fillId="2" borderId="18" xfId="0" applyNumberFormat="1" applyFont="1" applyFill="1" applyBorder="1"/>
    <xf numFmtId="0" fontId="0" fillId="0" borderId="17" xfId="0" applyBorder="1"/>
    <xf numFmtId="0" fontId="0" fillId="31" borderId="0" xfId="0" applyFill="1" applyAlignment="1">
      <alignment horizontal="left" indent="1"/>
    </xf>
    <xf numFmtId="0" fontId="2" fillId="31" borderId="0" xfId="0" applyFont="1" applyFill="1"/>
    <xf numFmtId="0" fontId="2" fillId="31" borderId="14" xfId="0" applyFont="1" applyFill="1" applyBorder="1" applyAlignment="1">
      <alignment horizontal="center"/>
    </xf>
    <xf numFmtId="0" fontId="0" fillId="31" borderId="13" xfId="0" applyFill="1" applyBorder="1"/>
    <xf numFmtId="165" fontId="0" fillId="31" borderId="13" xfId="0" applyNumberFormat="1" applyFill="1" applyBorder="1"/>
    <xf numFmtId="0" fontId="2" fillId="2" borderId="19" xfId="0" applyFont="1" applyFill="1" applyBorder="1"/>
    <xf numFmtId="164" fontId="2" fillId="2" borderId="0" xfId="63" applyFont="1" applyFill="1"/>
    <xf numFmtId="43" fontId="2" fillId="2" borderId="0" xfId="1" applyFont="1" applyFill="1"/>
    <xf numFmtId="43" fontId="0" fillId="28" borderId="0" xfId="1" applyFont="1" applyFill="1"/>
    <xf numFmtId="43" fontId="0" fillId="0" borderId="0" xfId="1" applyFont="1"/>
    <xf numFmtId="43" fontId="2" fillId="0" borderId="17" xfId="1" applyFont="1" applyBorder="1" applyAlignment="1">
      <alignment horizontal="center"/>
    </xf>
    <xf numFmtId="43" fontId="2" fillId="0" borderId="0" xfId="1" applyFont="1" applyAlignment="1">
      <alignment horizontal="center"/>
    </xf>
    <xf numFmtId="43" fontId="0" fillId="33" borderId="0" xfId="1" applyFont="1" applyFill="1"/>
    <xf numFmtId="43" fontId="0" fillId="31" borderId="0" xfId="1" applyFont="1" applyFill="1"/>
    <xf numFmtId="49" fontId="2" fillId="0" borderId="0" xfId="1" applyNumberFormat="1" applyFont="1"/>
    <xf numFmtId="49" fontId="0" fillId="0" borderId="0" xfId="1" applyNumberFormat="1" applyFont="1"/>
    <xf numFmtId="49" fontId="0" fillId="31" borderId="0" xfId="1" applyNumberFormat="1" applyFont="1" applyFill="1" applyAlignment="1">
      <alignment horizontal="left" indent="1"/>
    </xf>
    <xf numFmtId="49" fontId="0" fillId="28" borderId="0" xfId="1" applyNumberFormat="1" applyFont="1" applyFill="1"/>
    <xf numFmtId="49" fontId="0" fillId="28" borderId="0" xfId="1" applyNumberFormat="1" applyFont="1" applyFill="1" applyAlignment="1">
      <alignment horizontal="left"/>
    </xf>
    <xf numFmtId="164" fontId="2" fillId="2" borderId="0" xfId="63" applyFont="1" applyFill="1" applyAlignment="1">
      <alignment horizontal="left" indent="1"/>
    </xf>
    <xf numFmtId="43" fontId="1" fillId="2" borderId="0" xfId="1" applyFont="1" applyFill="1"/>
    <xf numFmtId="0" fontId="0" fillId="28" borderId="0" xfId="0" applyFill="1"/>
    <xf numFmtId="165" fontId="0" fillId="28" borderId="0" xfId="0" applyNumberFormat="1" applyFill="1"/>
    <xf numFmtId="0" fontId="0" fillId="34" borderId="0" xfId="0" applyFill="1"/>
    <xf numFmtId="165" fontId="0" fillId="34" borderId="0" xfId="0" applyNumberFormat="1" applyFill="1"/>
    <xf numFmtId="0" fontId="0" fillId="0" borderId="0" xfId="0" applyFill="1"/>
    <xf numFmtId="0" fontId="2" fillId="0" borderId="0" xfId="0" applyFont="1" applyFill="1"/>
    <xf numFmtId="0" fontId="2" fillId="34" borderId="0" xfId="0" applyFont="1" applyFill="1"/>
    <xf numFmtId="165" fontId="2" fillId="34" borderId="0" xfId="0" applyNumberFormat="1" applyFont="1" applyFill="1"/>
    <xf numFmtId="165" fontId="0" fillId="31" borderId="17" xfId="0" applyNumberFormat="1" applyFill="1" applyBorder="1"/>
    <xf numFmtId="0" fontId="2" fillId="0" borderId="14" xfId="0" applyFont="1" applyFill="1" applyBorder="1"/>
    <xf numFmtId="165" fontId="2" fillId="34" borderId="14" xfId="0" applyNumberFormat="1" applyFont="1" applyFill="1" applyBorder="1"/>
    <xf numFmtId="43" fontId="2" fillId="2" borderId="14" xfId="1" applyFont="1" applyFill="1" applyBorder="1"/>
    <xf numFmtId="43" fontId="1" fillId="2" borderId="14" xfId="1" applyFont="1" applyFill="1" applyBorder="1"/>
    <xf numFmtId="43" fontId="2" fillId="0" borderId="14" xfId="1" applyFont="1" applyBorder="1" applyAlignment="1">
      <alignment horizontal="center"/>
    </xf>
    <xf numFmtId="43" fontId="0" fillId="28" borderId="14" xfId="1" applyFont="1" applyFill="1" applyBorder="1"/>
    <xf numFmtId="43" fontId="0" fillId="0" borderId="14" xfId="1" applyFont="1" applyBorder="1"/>
    <xf numFmtId="43" fontId="2" fillId="2" borderId="13" xfId="1" applyFont="1" applyFill="1" applyBorder="1"/>
    <xf numFmtId="43" fontId="1" fillId="2" borderId="13" xfId="1" applyFont="1" applyFill="1" applyBorder="1"/>
    <xf numFmtId="0" fontId="0" fillId="0" borderId="13" xfId="0" applyBorder="1"/>
    <xf numFmtId="43" fontId="2" fillId="0" borderId="13" xfId="1" applyFont="1" applyBorder="1" applyAlignment="1">
      <alignment horizontal="center"/>
    </xf>
    <xf numFmtId="43" fontId="0" fillId="28" borderId="13" xfId="1" applyFont="1" applyFill="1" applyBorder="1"/>
    <xf numFmtId="43" fontId="0" fillId="31" borderId="13" xfId="1" applyFont="1" applyFill="1" applyBorder="1"/>
    <xf numFmtId="43" fontId="0" fillId="0" borderId="13" xfId="1" applyFont="1" applyBorder="1"/>
    <xf numFmtId="0" fontId="2" fillId="0" borderId="13" xfId="0" applyFont="1" applyFill="1" applyBorder="1"/>
    <xf numFmtId="165" fontId="2" fillId="34" borderId="13" xfId="0" applyNumberFormat="1" applyFont="1" applyFill="1" applyBorder="1"/>
    <xf numFmtId="165" fontId="2" fillId="2" borderId="13" xfId="0" applyNumberFormat="1" applyFont="1" applyFill="1" applyBorder="1"/>
    <xf numFmtId="169" fontId="39" fillId="0" borderId="0" xfId="2" applyNumberFormat="1" applyFont="1" applyAlignment="1">
      <alignment horizontal="left" indent="2"/>
    </xf>
    <xf numFmtId="169" fontId="39" fillId="0" borderId="0" xfId="2" applyNumberFormat="1" applyFont="1"/>
    <xf numFmtId="0" fontId="2" fillId="34" borderId="17" xfId="0" applyFont="1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2" fillId="34" borderId="13" xfId="0" applyFont="1" applyFill="1" applyBorder="1" applyAlignment="1">
      <alignment horizontal="center"/>
    </xf>
    <xf numFmtId="169" fontId="39" fillId="31" borderId="0" xfId="2" applyNumberFormat="1" applyFont="1" applyFill="1"/>
    <xf numFmtId="169" fontId="39" fillId="31" borderId="0" xfId="2" applyNumberFormat="1" applyFont="1" applyFill="1" applyAlignment="1">
      <alignment horizontal="left" indent="2"/>
    </xf>
    <xf numFmtId="169" fontId="39" fillId="0" borderId="0" xfId="2" applyNumberFormat="1" applyFont="1" applyAlignment="1">
      <alignment horizontal="left" indent="3"/>
    </xf>
    <xf numFmtId="0" fontId="0" fillId="28" borderId="0" xfId="0" applyFill="1" applyAlignment="1">
      <alignment horizontal="left" indent="1"/>
    </xf>
    <xf numFmtId="165" fontId="2" fillId="2" borderId="20" xfId="0" applyNumberFormat="1" applyFont="1" applyFill="1" applyBorder="1"/>
    <xf numFmtId="165" fontId="2" fillId="2" borderId="21" xfId="0" applyNumberFormat="1" applyFont="1" applyFill="1" applyBorder="1"/>
    <xf numFmtId="0" fontId="0" fillId="28" borderId="19" xfId="0" applyFill="1" applyBorder="1"/>
    <xf numFmtId="1" fontId="0" fillId="32" borderId="13" xfId="0" applyNumberFormat="1" applyFont="1" applyFill="1" applyBorder="1" applyAlignment="1">
      <alignment horizontal="right" indent="1"/>
    </xf>
    <xf numFmtId="165" fontId="0" fillId="28" borderId="19" xfId="0" applyNumberFormat="1" applyFill="1" applyBorder="1"/>
    <xf numFmtId="165" fontId="0" fillId="32" borderId="13" xfId="0" applyNumberFormat="1" applyFill="1" applyBorder="1"/>
    <xf numFmtId="9" fontId="39" fillId="31" borderId="19" xfId="0" applyNumberFormat="1" applyFont="1" applyFill="1" applyBorder="1"/>
    <xf numFmtId="0" fontId="2" fillId="2" borderId="14" xfId="0" applyFont="1" applyFill="1" applyBorder="1"/>
    <xf numFmtId="165" fontId="0" fillId="32" borderId="14" xfId="0" applyNumberFormat="1" applyFill="1" applyBorder="1"/>
    <xf numFmtId="9" fontId="0" fillId="0" borderId="14" xfId="0" applyNumberFormat="1" applyBorder="1"/>
    <xf numFmtId="0" fontId="0" fillId="34" borderId="22" xfId="0" applyFill="1" applyBorder="1"/>
    <xf numFmtId="165" fontId="0" fillId="34" borderId="22" xfId="0" applyNumberFormat="1" applyFill="1" applyBorder="1"/>
    <xf numFmtId="0" fontId="0" fillId="28" borderId="22" xfId="0" applyFill="1" applyBorder="1"/>
    <xf numFmtId="165" fontId="0" fillId="28" borderId="22" xfId="0" applyNumberFormat="1" applyFill="1" applyBorder="1"/>
    <xf numFmtId="169" fontId="39" fillId="0" borderId="23" xfId="2" applyNumberFormat="1" applyFont="1" applyBorder="1" applyAlignment="1">
      <alignment horizontal="left" indent="3"/>
    </xf>
    <xf numFmtId="169" fontId="39" fillId="0" borderId="23" xfId="2" applyNumberFormat="1" applyFont="1" applyBorder="1"/>
    <xf numFmtId="0" fontId="0" fillId="0" borderId="23" xfId="0" applyBorder="1"/>
    <xf numFmtId="0" fontId="2" fillId="34" borderId="14" xfId="0" applyFont="1" applyFill="1" applyBorder="1" applyAlignment="1">
      <alignment horizontal="center"/>
    </xf>
    <xf numFmtId="165" fontId="0" fillId="34" borderId="14" xfId="0" applyNumberFormat="1" applyFill="1" applyBorder="1"/>
    <xf numFmtId="165" fontId="0" fillId="28" borderId="14" xfId="0" applyNumberFormat="1" applyFill="1" applyBorder="1"/>
    <xf numFmtId="169" fontId="39" fillId="31" borderId="14" xfId="2" applyNumberFormat="1" applyFont="1" applyFill="1" applyBorder="1"/>
    <xf numFmtId="165" fontId="0" fillId="34" borderId="24" xfId="0" applyNumberFormat="1" applyFill="1" applyBorder="1"/>
    <xf numFmtId="169" fontId="39" fillId="0" borderId="14" xfId="2" applyNumberFormat="1" applyFont="1" applyBorder="1"/>
    <xf numFmtId="165" fontId="0" fillId="28" borderId="24" xfId="0" applyNumberFormat="1" applyFill="1" applyBorder="1"/>
    <xf numFmtId="169" fontId="39" fillId="0" borderId="25" xfId="2" applyNumberFormat="1" applyFont="1" applyBorder="1"/>
    <xf numFmtId="0" fontId="0" fillId="0" borderId="25" xfId="0" applyBorder="1"/>
    <xf numFmtId="165" fontId="0" fillId="34" borderId="13" xfId="0" applyNumberFormat="1" applyFill="1" applyBorder="1"/>
    <xf numFmtId="165" fontId="0" fillId="28" borderId="13" xfId="0" applyNumberFormat="1" applyFill="1" applyBorder="1"/>
    <xf numFmtId="169" fontId="39" fillId="31" borderId="13" xfId="2" applyNumberFormat="1" applyFont="1" applyFill="1" applyBorder="1"/>
    <xf numFmtId="165" fontId="0" fillId="34" borderId="26" xfId="0" applyNumberFormat="1" applyFill="1" applyBorder="1"/>
    <xf numFmtId="169" fontId="39" fillId="0" borderId="13" xfId="2" applyNumberFormat="1" applyFont="1" applyBorder="1"/>
    <xf numFmtId="165" fontId="0" fillId="28" borderId="26" xfId="0" applyNumberFormat="1" applyFill="1" applyBorder="1"/>
    <xf numFmtId="169" fontId="39" fillId="0" borderId="27" xfId="2" applyNumberFormat="1" applyFont="1" applyBorder="1"/>
    <xf numFmtId="0" fontId="0" fillId="0" borderId="27" xfId="0" applyBorder="1"/>
    <xf numFmtId="165" fontId="0" fillId="0" borderId="0" xfId="0" applyNumberFormat="1" applyFill="1"/>
    <xf numFmtId="165" fontId="0" fillId="0" borderId="14" xfId="0" applyNumberFormat="1" applyFill="1" applyBorder="1"/>
    <xf numFmtId="165" fontId="0" fillId="0" borderId="13" xfId="0" applyNumberFormat="1" applyFill="1" applyBorder="1"/>
    <xf numFmtId="0" fontId="2" fillId="0" borderId="25" xfId="0" applyFont="1" applyBorder="1"/>
    <xf numFmtId="9" fontId="0" fillId="31" borderId="14" xfId="0" applyNumberFormat="1" applyFill="1" applyBorder="1"/>
    <xf numFmtId="169" fontId="39" fillId="0" borderId="28" xfId="2" applyNumberFormat="1" applyFont="1" applyBorder="1" applyAlignment="1">
      <alignment horizontal="left" indent="3"/>
    </xf>
    <xf numFmtId="169" fontId="39" fillId="0" borderId="28" xfId="2" applyNumberFormat="1" applyFont="1" applyBorder="1"/>
    <xf numFmtId="169" fontId="39" fillId="0" borderId="29" xfId="2" applyNumberFormat="1" applyFont="1" applyBorder="1"/>
    <xf numFmtId="169" fontId="39" fillId="0" borderId="30" xfId="2" applyNumberFormat="1" applyFont="1" applyBorder="1"/>
    <xf numFmtId="9" fontId="0" fillId="28" borderId="13" xfId="2" applyFont="1" applyFill="1" applyBorder="1"/>
    <xf numFmtId="0" fontId="2" fillId="0" borderId="27" xfId="0" applyFont="1" applyBorder="1"/>
    <xf numFmtId="0" fontId="2" fillId="31" borderId="32" xfId="0" applyFont="1" applyFill="1" applyBorder="1" applyAlignment="1">
      <alignment horizontal="center"/>
    </xf>
    <xf numFmtId="9" fontId="0" fillId="31" borderId="32" xfId="0" applyNumberFormat="1" applyFill="1" applyBorder="1"/>
    <xf numFmtId="165" fontId="0" fillId="34" borderId="32" xfId="0" applyNumberFormat="1" applyFill="1" applyBorder="1"/>
    <xf numFmtId="0" fontId="0" fillId="0" borderId="32" xfId="0" applyBorder="1"/>
    <xf numFmtId="165" fontId="0" fillId="28" borderId="32" xfId="0" applyNumberFormat="1" applyFill="1" applyBorder="1"/>
    <xf numFmtId="169" fontId="39" fillId="31" borderId="32" xfId="2" applyNumberFormat="1" applyFont="1" applyFill="1" applyBorder="1"/>
    <xf numFmtId="165" fontId="0" fillId="34" borderId="33" xfId="0" applyNumberFormat="1" applyFill="1" applyBorder="1"/>
    <xf numFmtId="169" fontId="39" fillId="0" borderId="32" xfId="2" applyNumberFormat="1" applyFont="1" applyBorder="1"/>
    <xf numFmtId="165" fontId="0" fillId="28" borderId="33" xfId="0" applyNumberFormat="1" applyFill="1" applyBorder="1"/>
    <xf numFmtId="169" fontId="39" fillId="0" borderId="34" xfId="2" applyNumberFormat="1" applyFont="1" applyBorder="1"/>
    <xf numFmtId="165" fontId="2" fillId="34" borderId="32" xfId="0" applyNumberFormat="1" applyFont="1" applyFill="1" applyBorder="1"/>
    <xf numFmtId="165" fontId="0" fillId="31" borderId="32" xfId="0" applyNumberFormat="1" applyFill="1" applyBorder="1"/>
    <xf numFmtId="0" fontId="0" fillId="31" borderId="32" xfId="0" applyFill="1" applyBorder="1"/>
    <xf numFmtId="0" fontId="0" fillId="0" borderId="34" xfId="0" applyBorder="1"/>
    <xf numFmtId="0" fontId="2" fillId="0" borderId="34" xfId="0" applyFont="1" applyBorder="1"/>
    <xf numFmtId="169" fontId="39" fillId="0" borderId="31" xfId="2" applyNumberFormat="1" applyFont="1" applyBorder="1"/>
    <xf numFmtId="0" fontId="40" fillId="31" borderId="0" xfId="0" applyFont="1" applyFill="1"/>
    <xf numFmtId="0" fontId="0" fillId="30" borderId="16" xfId="0" applyFill="1" applyBorder="1"/>
    <xf numFmtId="0" fontId="0" fillId="2" borderId="14" xfId="0" applyFill="1" applyBorder="1"/>
    <xf numFmtId="165" fontId="0" fillId="2" borderId="17" xfId="0" applyNumberFormat="1" applyFill="1" applyBorder="1"/>
    <xf numFmtId="43" fontId="0" fillId="2" borderId="14" xfId="1" applyFont="1" applyFill="1" applyBorder="1"/>
    <xf numFmtId="0" fontId="0" fillId="2" borderId="16" xfId="0" applyFill="1" applyBorder="1"/>
  </cellXfs>
  <cellStyles count="64">
    <cellStyle name="20% - Accent1" xfId="6" xr:uid="{00000000-0005-0000-0000-000000000000}"/>
    <cellStyle name="20% - Accent2" xfId="7" xr:uid="{00000000-0005-0000-0000-000001000000}"/>
    <cellStyle name="20% - Accent3" xfId="8" xr:uid="{00000000-0005-0000-0000-000002000000}"/>
    <cellStyle name="20% - Accent4" xfId="9" xr:uid="{00000000-0005-0000-0000-000003000000}"/>
    <cellStyle name="20% - Accent5" xfId="10" xr:uid="{00000000-0005-0000-0000-000004000000}"/>
    <cellStyle name="20% - Accent6" xfId="11" xr:uid="{00000000-0005-0000-0000-000005000000}"/>
    <cellStyle name="40% - Accent1" xfId="12" xr:uid="{00000000-0005-0000-0000-000006000000}"/>
    <cellStyle name="40% - Accent2" xfId="13" xr:uid="{00000000-0005-0000-0000-000007000000}"/>
    <cellStyle name="40% - Accent3" xfId="14" xr:uid="{00000000-0005-0000-0000-000008000000}"/>
    <cellStyle name="40% - Accent4" xfId="15" xr:uid="{00000000-0005-0000-0000-000009000000}"/>
    <cellStyle name="40% - Accent5" xfId="16" xr:uid="{00000000-0005-0000-0000-00000A000000}"/>
    <cellStyle name="40% - Accent6" xfId="17" xr:uid="{00000000-0005-0000-0000-00000B000000}"/>
    <cellStyle name="60% - Accent1" xfId="18" xr:uid="{00000000-0005-0000-0000-00000C000000}"/>
    <cellStyle name="60% - Accent2" xfId="19" xr:uid="{00000000-0005-0000-0000-00000D000000}"/>
    <cellStyle name="60% - Accent3" xfId="20" xr:uid="{00000000-0005-0000-0000-00000E000000}"/>
    <cellStyle name="60% - Accent4" xfId="21" xr:uid="{00000000-0005-0000-0000-00000F000000}"/>
    <cellStyle name="60% - Accent5" xfId="22" xr:uid="{00000000-0005-0000-0000-000010000000}"/>
    <cellStyle name="60% - Accent6" xfId="23" xr:uid="{00000000-0005-0000-0000-000011000000}"/>
    <cellStyle name="Accent1" xfId="24" xr:uid="{00000000-0005-0000-0000-000012000000}"/>
    <cellStyle name="Accent3" xfId="25" xr:uid="{00000000-0005-0000-0000-000013000000}"/>
    <cellStyle name="Accent4" xfId="26" xr:uid="{00000000-0005-0000-0000-000014000000}"/>
    <cellStyle name="Accent5" xfId="27" xr:uid="{00000000-0005-0000-0000-000015000000}"/>
    <cellStyle name="Accent6" xfId="28" xr:uid="{00000000-0005-0000-0000-000016000000}"/>
    <cellStyle name="Bad" xfId="29" xr:uid="{00000000-0005-0000-0000-000017000000}"/>
    <cellStyle name="Calculation" xfId="30" xr:uid="{00000000-0005-0000-0000-000018000000}"/>
    <cellStyle name="ChartingText" xfId="51" xr:uid="{00000000-0005-0000-0000-000019000000}"/>
    <cellStyle name="Check Cell" xfId="31" xr:uid="{00000000-0005-0000-0000-00001A000000}"/>
    <cellStyle name="ColumnHeaderNormal" xfId="49" xr:uid="{00000000-0005-0000-0000-00001B000000}"/>
    <cellStyle name="Euro" xfId="32" xr:uid="{00000000-0005-0000-0000-00001E000000}"/>
    <cellStyle name="Explanatory Text" xfId="33" xr:uid="{00000000-0005-0000-0000-00001F000000}"/>
    <cellStyle name="Good" xfId="34" xr:uid="{00000000-0005-0000-0000-000020000000}"/>
    <cellStyle name="Heading 1" xfId="35" xr:uid="{00000000-0005-0000-0000-000021000000}"/>
    <cellStyle name="Heading 2" xfId="36" xr:uid="{00000000-0005-0000-0000-000022000000}"/>
    <cellStyle name="Heading 3" xfId="37" xr:uid="{00000000-0005-0000-0000-000023000000}"/>
    <cellStyle name="Heading 4" xfId="38" xr:uid="{00000000-0005-0000-0000-000024000000}"/>
    <cellStyle name="Input" xfId="39" xr:uid="{00000000-0005-0000-0000-000025000000}"/>
    <cellStyle name="Invisible" xfId="52" xr:uid="{00000000-0005-0000-0000-000026000000}"/>
    <cellStyle name="Linked Cell" xfId="40" xr:uid="{00000000-0005-0000-0000-000027000000}"/>
    <cellStyle name="Moeda" xfId="63" builtinId="4"/>
    <cellStyle name="Neutral" xfId="41" xr:uid="{00000000-0005-0000-0000-000029000000}"/>
    <cellStyle name="NewColumnHeaderNormal" xfId="53" xr:uid="{00000000-0005-0000-0000-00002A000000}"/>
    <cellStyle name="NewSectionHeaderNormal" xfId="54" xr:uid="{00000000-0005-0000-0000-00002B000000}"/>
    <cellStyle name="NewTitleNormal" xfId="55" xr:uid="{00000000-0005-0000-0000-00002C000000}"/>
    <cellStyle name="Normal" xfId="0" builtinId="0"/>
    <cellStyle name="Normal 2" xfId="3" xr:uid="{00000000-0005-0000-0000-00002E000000}"/>
    <cellStyle name="Normal 3" xfId="62" xr:uid="{00000000-0005-0000-0000-00002F000000}"/>
    <cellStyle name="Note" xfId="42" xr:uid="{00000000-0005-0000-0000-000030000000}"/>
    <cellStyle name="Output" xfId="43" xr:uid="{00000000-0005-0000-0000-000031000000}"/>
    <cellStyle name="Porcentagem" xfId="2" builtinId="5"/>
    <cellStyle name="Porcentagem 2" xfId="5" xr:uid="{00000000-0005-0000-0000-000033000000}"/>
    <cellStyle name="SectionHeaderNormal" xfId="56" xr:uid="{00000000-0005-0000-0000-000034000000}"/>
    <cellStyle name="Separador de milhares 2" xfId="44" xr:uid="{00000000-0005-0000-0000-000035000000}"/>
    <cellStyle name="Separador de milhares 3" xfId="45" xr:uid="{00000000-0005-0000-0000-000036000000}"/>
    <cellStyle name="SubScript" xfId="57" xr:uid="{00000000-0005-0000-0000-000037000000}"/>
    <cellStyle name="SuperScript" xfId="58" xr:uid="{00000000-0005-0000-0000-000038000000}"/>
    <cellStyle name="TextBold" xfId="59" xr:uid="{00000000-0005-0000-0000-000039000000}"/>
    <cellStyle name="TextItalic" xfId="60" xr:uid="{00000000-0005-0000-0000-00003A000000}"/>
    <cellStyle name="TextNormal" xfId="50" xr:uid="{00000000-0005-0000-0000-00003B000000}"/>
    <cellStyle name="Title" xfId="46" xr:uid="{00000000-0005-0000-0000-00003C000000}"/>
    <cellStyle name="TitleNormal" xfId="61" xr:uid="{00000000-0005-0000-0000-00003D000000}"/>
    <cellStyle name="Título 1 1" xfId="47" xr:uid="{00000000-0005-0000-0000-00003E000000}"/>
    <cellStyle name="Vírgula" xfId="1" builtinId="3"/>
    <cellStyle name="Vírgula 2" xfId="4" xr:uid="{00000000-0005-0000-0000-00003F000000}"/>
    <cellStyle name="Warning Text" xfId="48" xr:uid="{00000000-0005-0000-0000-000040000000}"/>
  </cellStyles>
  <dxfs count="0"/>
  <tableStyles count="0" defaultTableStyle="TableStyleMedium2" defaultPivotStyle="PivotStyleLight16"/>
  <colors>
    <mruColors>
      <color rgb="FF17375E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 mensal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DRE!$A$3</c:f>
              <c:strCache>
                <c:ptCount val="1"/>
                <c:pt idx="0">
                  <c:v>Receita Operacional Bruta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DRE!$B$1:$Y$1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cat>
          <c:val>
            <c:numRef>
              <c:f>DRE!$B$3:$Y$3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E4B-A199-C523B2CF0167}"/>
            </c:ext>
          </c:extLst>
        </c:ser>
        <c:ser>
          <c:idx val="1"/>
          <c:order val="1"/>
          <c:tx>
            <c:strRef>
              <c:f>DRE!$A$10</c:f>
              <c:strCache>
                <c:ptCount val="1"/>
                <c:pt idx="0">
                  <c:v>Custos</c:v>
                </c:pt>
              </c:strCache>
            </c:strRef>
          </c:tx>
          <c:invertIfNegative val="0"/>
          <c:val>
            <c:numRef>
              <c:f>DRE!$B$10:$Y$10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E4B-A199-C523B2CF0167}"/>
            </c:ext>
          </c:extLst>
        </c:ser>
        <c:ser>
          <c:idx val="2"/>
          <c:order val="2"/>
          <c:tx>
            <c:strRef>
              <c:f>DRE!$A$16</c:f>
              <c:strCache>
                <c:ptCount val="1"/>
                <c:pt idx="0">
                  <c:v>Despesas totais</c:v>
                </c:pt>
              </c:strCache>
            </c:strRef>
          </c:tx>
          <c:invertIfNegative val="0"/>
          <c:val>
            <c:numRef>
              <c:f>DRE!$B$16:$Y$16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E4B-A199-C523B2CF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9534744"/>
        <c:axId val="379538664"/>
      </c:barChart>
      <c:lineChart>
        <c:grouping val="standard"/>
        <c:varyColors val="0"/>
        <c:ser>
          <c:idx val="3"/>
          <c:order val="3"/>
          <c:tx>
            <c:strRef>
              <c:f>DRE!$A$25</c:f>
              <c:strCache>
                <c:ptCount val="1"/>
                <c:pt idx="0">
                  <c:v>EBITDA/LAJIDA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DRE!$B$25:$Y$25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02-4E4B-A199-C523B2CF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4744"/>
        <c:axId val="379538664"/>
      </c:lineChart>
      <c:catAx>
        <c:axId val="379534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9538664"/>
        <c:crosses val="autoZero"/>
        <c:auto val="1"/>
        <c:lblAlgn val="ctr"/>
        <c:lblOffset val="100"/>
        <c:noMultiLvlLbl val="0"/>
      </c:catAx>
      <c:valAx>
        <c:axId val="3795386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379534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Resultado Anual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DRE!$A$3</c:f>
              <c:strCache>
                <c:ptCount val="1"/>
                <c:pt idx="0">
                  <c:v>Receita Operacional Bruta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DRE!$Z$3:$AC$3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D-4487-81E5-76B7408BD9CD}"/>
            </c:ext>
          </c:extLst>
        </c:ser>
        <c:ser>
          <c:idx val="1"/>
          <c:order val="1"/>
          <c:tx>
            <c:strRef>
              <c:f>DRE!$A$10</c:f>
              <c:strCache>
                <c:ptCount val="1"/>
                <c:pt idx="0">
                  <c:v>Custos</c:v>
                </c:pt>
              </c:strCache>
            </c:strRef>
          </c:tx>
          <c:invertIfNegative val="0"/>
          <c:val>
            <c:numRef>
              <c:f>DRE!$Z$10:$AC$10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D-4487-81E5-76B7408BD9CD}"/>
            </c:ext>
          </c:extLst>
        </c:ser>
        <c:ser>
          <c:idx val="2"/>
          <c:order val="2"/>
          <c:tx>
            <c:strRef>
              <c:f>DRE!$A$16</c:f>
              <c:strCache>
                <c:ptCount val="1"/>
                <c:pt idx="0">
                  <c:v>Despesas totais</c:v>
                </c:pt>
              </c:strCache>
            </c:strRef>
          </c:tx>
          <c:invertIfNegative val="0"/>
          <c:val>
            <c:numRef>
              <c:f>DRE!$Z$16:$AC$16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D-4487-81E5-76B7408B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9532000"/>
        <c:axId val="379537880"/>
      </c:barChart>
      <c:lineChart>
        <c:grouping val="standard"/>
        <c:varyColors val="0"/>
        <c:ser>
          <c:idx val="3"/>
          <c:order val="3"/>
          <c:tx>
            <c:strRef>
              <c:f>DRE!$A$25</c:f>
              <c:strCache>
                <c:ptCount val="1"/>
                <c:pt idx="0">
                  <c:v>EBITDA/LAJIDA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DRE!$Z$1:$AC$1</c:f>
              <c:strCache>
                <c:ptCount val="4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</c:strCache>
            </c:strRef>
          </c:cat>
          <c:val>
            <c:numRef>
              <c:f>DRE!$Z$25:$AC$25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D-4487-81E5-76B7408B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2000"/>
        <c:axId val="379537880"/>
      </c:lineChart>
      <c:catAx>
        <c:axId val="3795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9537880"/>
        <c:crosses val="autoZero"/>
        <c:auto val="1"/>
        <c:lblAlgn val="ctr"/>
        <c:lblOffset val="100"/>
        <c:noMultiLvlLbl val="0"/>
      </c:catAx>
      <c:valAx>
        <c:axId val="3795378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37953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Fluxos de caixa mensais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'Fluxo e investimentos'!$A$10</c:f>
              <c:strCache>
                <c:ptCount val="1"/>
                <c:pt idx="0">
                  <c:v>Fluxo de caixa acumulado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'Fluxo e investimentos'!$B$1:$Y$1</c:f>
              <c:strCache>
                <c:ptCount val="24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  <c:pt idx="12">
                  <c:v>Mês 13</c:v>
                </c:pt>
                <c:pt idx="13">
                  <c:v>Mês 14</c:v>
                </c:pt>
                <c:pt idx="14">
                  <c:v>Mês 15</c:v>
                </c:pt>
                <c:pt idx="15">
                  <c:v>Mês 16</c:v>
                </c:pt>
                <c:pt idx="16">
                  <c:v>Mês 17</c:v>
                </c:pt>
                <c:pt idx="17">
                  <c:v>Mês 18</c:v>
                </c:pt>
                <c:pt idx="18">
                  <c:v>Mês 19</c:v>
                </c:pt>
                <c:pt idx="19">
                  <c:v>Mês 20</c:v>
                </c:pt>
                <c:pt idx="20">
                  <c:v>Mês 21</c:v>
                </c:pt>
                <c:pt idx="21">
                  <c:v>Mês 22</c:v>
                </c:pt>
                <c:pt idx="22">
                  <c:v>Mês 23</c:v>
                </c:pt>
                <c:pt idx="23">
                  <c:v>Mês 24</c:v>
                </c:pt>
              </c:strCache>
            </c:strRef>
          </c:cat>
          <c:val>
            <c:numRef>
              <c:f>'Fluxo e investimentos'!$B$10:$Y$10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5-46C9-8B27-47F7492FB0B1}"/>
            </c:ext>
          </c:extLst>
        </c:ser>
        <c:ser>
          <c:idx val="0"/>
          <c:order val="1"/>
          <c:tx>
            <c:strRef>
              <c:f>'Fluxo e investimentos'!$A$20</c:f>
              <c:strCache>
                <c:ptCount val="1"/>
                <c:pt idx="0">
                  <c:v>Fluxo de caixa após investimentos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'Fluxo e investimentos'!$B$20:$Y$20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5-46C9-8B27-47F7492F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1216"/>
        <c:axId val="379533176"/>
      </c:lineChart>
      <c:catAx>
        <c:axId val="37953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79533176"/>
        <c:crosses val="autoZero"/>
        <c:auto val="1"/>
        <c:lblAlgn val="ctr"/>
        <c:lblOffset val="100"/>
        <c:noMultiLvlLbl val="0"/>
      </c:catAx>
      <c:valAx>
        <c:axId val="3795331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379531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2</xdr:row>
      <xdr:rowOff>9525</xdr:rowOff>
    </xdr:from>
    <xdr:to>
      <xdr:col>2</xdr:col>
      <xdr:colOff>2352675</xdr:colOff>
      <xdr:row>17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52575" y="438150"/>
          <a:ext cx="6086475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Essa é uma aba de rascunho. É importante anotar aqui as principais premissas da sua startup, que serão referenciadas pelas suas fórmulas nas outras abas. Assim, se você mudar alguma premissa, pode mudar aqui e a planilha inteira se atualiza. É, também, importante ter as principais premissas em um lugar, para explicar para outros na hora de discutir as projeções.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Além disso, esse é um espaço de rascunho. Contas pequenas que deixariam outras abas poluídas, podem ser "estacionadas" aqui.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Pela natureza dessa página, ela é muito específica para cada startup. Se ela não parecer fazer sentido para o seu caso específico, isso é completamente normal e esperado. Provavelmente você poderá apagar tudo o que está aqui e fazer do seu próprio jeito.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9524</xdr:rowOff>
    </xdr:from>
    <xdr:to>
      <xdr:col>8</xdr:col>
      <xdr:colOff>942974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933450</xdr:colOff>
      <xdr:row>56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933450</xdr:colOff>
      <xdr:row>28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13</xdr:row>
      <xdr:rowOff>123825</xdr:rowOff>
    </xdr:from>
    <xdr:to>
      <xdr:col>9</xdr:col>
      <xdr:colOff>180975</xdr:colOff>
      <xdr:row>29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457450" y="2609850"/>
          <a:ext cx="5800725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a modelagem de vendas de cada startup é diferente, não deixamos nenhum padrão fixo pré-determinado.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 única coisa importante é que a receita bruta total seja somada na linha 2, pois de lá será puxada para o DRE e, consequentemente, para o fluxo de caixa.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5</xdr:row>
      <xdr:rowOff>0</xdr:rowOff>
    </xdr:from>
    <xdr:to>
      <xdr:col>8</xdr:col>
      <xdr:colOff>371475</xdr:colOff>
      <xdr:row>21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95575" y="952500"/>
          <a:ext cx="5800725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a modelagem de custos de cada startup é diferente, não deixamos nenhum padrão fixo pré-determinado.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Ou seja, é possível mudar os nomes das linhas de custos, adicionar outras, reagrupar de maneiras diferentes.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 única coisa importante é que o custo total seja somado na linha 10, pois de lá será puxad0 para o DRE e, consequentemente, para o fluxo de caixa.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133350</xdr:rowOff>
    </xdr:from>
    <xdr:to>
      <xdr:col>6</xdr:col>
      <xdr:colOff>9525</xdr:colOff>
      <xdr:row>4</xdr:row>
      <xdr:rowOff>161925</xdr:rowOff>
    </xdr:to>
    <xdr:pic>
      <xdr:nvPicPr>
        <xdr:cNvPr id="2" name="Picture 7" descr="transp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238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142875</xdr:rowOff>
    </xdr:from>
    <xdr:to>
      <xdr:col>6</xdr:col>
      <xdr:colOff>9525</xdr:colOff>
      <xdr:row>4</xdr:row>
      <xdr:rowOff>173935</xdr:rowOff>
    </xdr:to>
    <xdr:pic>
      <xdr:nvPicPr>
        <xdr:cNvPr id="3" name="Picture 20" descr="transp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33400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133350</xdr:rowOff>
    </xdr:from>
    <xdr:to>
      <xdr:col>6</xdr:col>
      <xdr:colOff>9525</xdr:colOff>
      <xdr:row>4</xdr:row>
      <xdr:rowOff>161925</xdr:rowOff>
    </xdr:to>
    <xdr:pic>
      <xdr:nvPicPr>
        <xdr:cNvPr id="4" name="Picture 7" descr="transp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238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</xdr:row>
      <xdr:rowOff>142875</xdr:rowOff>
    </xdr:from>
    <xdr:to>
      <xdr:col>6</xdr:col>
      <xdr:colOff>9525</xdr:colOff>
      <xdr:row>4</xdr:row>
      <xdr:rowOff>173935</xdr:rowOff>
    </xdr:to>
    <xdr:pic>
      <xdr:nvPicPr>
        <xdr:cNvPr id="5" name="Picture 20" descr="transp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33400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11</xdr:col>
      <xdr:colOff>238125</xdr:colOff>
      <xdr:row>34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676650" y="3009900"/>
          <a:ext cx="5800725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a modelagem de despesas de cada startup é diferente, não deixamos nenhum padrão fixo pré-determinado.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Ou seja, é possível mudar os nomes das linhas de despesas, eliminar algumas, adicionar outras, reagrupar de maneiras diferentes.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 única coisa importante é que a despesa total seja somada na linha 1, pois de lá será puxada para o DRE e, consequentemente, para o fluxo de caixa. O mesmo para as linhas 2 e 3. Adicionar linhas extras a partir da 4, caso queira ter categorias adicionais de despesas no DRE.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6</xdr:col>
      <xdr:colOff>0</xdr:colOff>
      <xdr:row>23</xdr:row>
      <xdr:rowOff>133350</xdr:rowOff>
    </xdr:from>
    <xdr:ext cx="9525" cy="28575"/>
    <xdr:pic>
      <xdr:nvPicPr>
        <xdr:cNvPr id="8" name="Picture 7" descr="transp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704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0</xdr:colOff>
      <xdr:row>23</xdr:row>
      <xdr:rowOff>142875</xdr:rowOff>
    </xdr:from>
    <xdr:ext cx="9525" cy="31060"/>
    <xdr:pic>
      <xdr:nvPicPr>
        <xdr:cNvPr id="9" name="Picture 20" descr="transp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714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0</xdr:colOff>
      <xdr:row>23</xdr:row>
      <xdr:rowOff>133350</xdr:rowOff>
    </xdr:from>
    <xdr:ext cx="9525" cy="28575"/>
    <xdr:pic>
      <xdr:nvPicPr>
        <xdr:cNvPr id="10" name="Picture 7" descr="transp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704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0</xdr:colOff>
      <xdr:row>23</xdr:row>
      <xdr:rowOff>142875</xdr:rowOff>
    </xdr:from>
    <xdr:ext cx="9525" cy="31060"/>
    <xdr:pic>
      <xdr:nvPicPr>
        <xdr:cNvPr id="11" name="Picture 20" descr="transp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714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91</xdr:row>
      <xdr:rowOff>12010</xdr:rowOff>
    </xdr:to>
    <xdr:pic>
      <xdr:nvPicPr>
        <xdr:cNvPr id="2" name="Picture 1" descr="transp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455420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3" name="Picture 2" descr="transp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3654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4" name="Picture 6" descr="transp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3654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</xdr:row>
      <xdr:rowOff>133350</xdr:rowOff>
    </xdr:from>
    <xdr:to>
      <xdr:col>8</xdr:col>
      <xdr:colOff>9525</xdr:colOff>
      <xdr:row>2</xdr:row>
      <xdr:rowOff>161925</xdr:rowOff>
    </xdr:to>
    <xdr:pic>
      <xdr:nvPicPr>
        <xdr:cNvPr id="5" name="Picture 7" descr="transp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42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</xdr:row>
      <xdr:rowOff>142875</xdr:rowOff>
    </xdr:from>
    <xdr:to>
      <xdr:col>8</xdr:col>
      <xdr:colOff>9525</xdr:colOff>
      <xdr:row>2</xdr:row>
      <xdr:rowOff>173935</xdr:rowOff>
    </xdr:to>
    <xdr:pic>
      <xdr:nvPicPr>
        <xdr:cNvPr id="6" name="Picture 20" descr="transp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524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7" name="Picture 21" descr="transp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455420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8" name="Picture 22" descr="transp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45637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9" name="Picture 27" descr="transp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3654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10" name="Picture 28" descr="transp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3654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11" name="Picture 29" descr="transp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283749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2" name="Picture 2" descr="transp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3" name="Picture 6" descr="transp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4" name="Picture 27" descr="transp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15" name="Picture 28" descr="transp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16" name="Picture 29" descr="transp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7" name="Picture 2" descr="transp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8" name="Picture 6" descr="transp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19" name="Picture 27" descr="transp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20" name="Picture 28" descr="transp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21" name="Picture 29" descr="transp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22" name="Picture 2" descr="transp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23" name="Picture 6" descr="transp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24" name="Picture 27" descr="transp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25" name="Picture 28" descr="transp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26" name="Picture 29" descr="transp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43176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28" name="Picture 7" descr="transp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42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29" name="Picture 20" descr="transp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524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30" name="Picture 7" descr="transp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42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31" name="Picture 20" descr="transp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7524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32" name="Picture 7" descr="transp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23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33" name="Picture 20" descr="transp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33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34" name="Picture 7" descr="transp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23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35" name="Picture 20" descr="transp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33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91</xdr:row>
      <xdr:rowOff>12010</xdr:rowOff>
    </xdr:to>
    <xdr:pic>
      <xdr:nvPicPr>
        <xdr:cNvPr id="36" name="Picture 1" descr="transp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388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37" name="Picture 2" descr="transp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38" name="Picture 6" descr="transp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</xdr:row>
      <xdr:rowOff>133350</xdr:rowOff>
    </xdr:from>
    <xdr:to>
      <xdr:col>8</xdr:col>
      <xdr:colOff>9525</xdr:colOff>
      <xdr:row>2</xdr:row>
      <xdr:rowOff>161925</xdr:rowOff>
    </xdr:to>
    <xdr:pic>
      <xdr:nvPicPr>
        <xdr:cNvPr id="39" name="Picture 7" descr="transp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323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</xdr:row>
      <xdr:rowOff>142875</xdr:rowOff>
    </xdr:from>
    <xdr:to>
      <xdr:col>8</xdr:col>
      <xdr:colOff>9525</xdr:colOff>
      <xdr:row>2</xdr:row>
      <xdr:rowOff>173935</xdr:rowOff>
    </xdr:to>
    <xdr:pic>
      <xdr:nvPicPr>
        <xdr:cNvPr id="40" name="Picture 20" descr="transp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33337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41" name="Picture 21" descr="transp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38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42" name="Picture 22" descr="transp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483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94</xdr:row>
      <xdr:rowOff>9525</xdr:rowOff>
    </xdr:to>
    <xdr:pic>
      <xdr:nvPicPr>
        <xdr:cNvPr id="43" name="Picture 27" descr="transp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44" name="Picture 28" descr="transp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45" name="Picture 29" descr="transp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72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46" name="Picture 2" descr="transp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47" name="Picture 6" descr="transp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48" name="Picture 27" descr="transp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49" name="Picture 28" descr="transp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50" name="Picture 29" descr="transp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1" name="Picture 2" descr="transp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2" name="Picture 6" descr="transp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3" name="Picture 27" descr="transp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54" name="Picture 28" descr="transp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55" name="Picture 29" descr="transp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6" name="Picture 2" descr="transp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7" name="Picture 6" descr="transp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66675</xdr:rowOff>
    </xdr:to>
    <xdr:pic>
      <xdr:nvPicPr>
        <xdr:cNvPr id="58" name="Picture 27" descr="transp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59" name="Picture 28" descr="transp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60" name="Picture 29" descr="transp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75069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61" name="Picture 7" descr="transp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38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62" name="Picture 20" descr="transp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483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63" name="Picture 7" descr="transp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64" name="Picture 20" descr="transp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72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133350</xdr:rowOff>
    </xdr:from>
    <xdr:to>
      <xdr:col>8</xdr:col>
      <xdr:colOff>9525</xdr:colOff>
      <xdr:row>48</xdr:row>
      <xdr:rowOff>161925</xdr:rowOff>
    </xdr:to>
    <xdr:pic>
      <xdr:nvPicPr>
        <xdr:cNvPr id="65" name="Picture 7" descr="transp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388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48</xdr:row>
      <xdr:rowOff>142875</xdr:rowOff>
    </xdr:from>
    <xdr:to>
      <xdr:col>8</xdr:col>
      <xdr:colOff>9525</xdr:colOff>
      <xdr:row>48</xdr:row>
      <xdr:rowOff>173935</xdr:rowOff>
    </xdr:to>
    <xdr:pic>
      <xdr:nvPicPr>
        <xdr:cNvPr id="66" name="Picture 20" descr="transp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8483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133350</xdr:rowOff>
    </xdr:from>
    <xdr:to>
      <xdr:col>8</xdr:col>
      <xdr:colOff>9525</xdr:colOff>
      <xdr:row>93</xdr:row>
      <xdr:rowOff>161925</xdr:rowOff>
    </xdr:to>
    <xdr:pic>
      <xdr:nvPicPr>
        <xdr:cNvPr id="67" name="Picture 7" descr="transp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63325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93</xdr:row>
      <xdr:rowOff>142875</xdr:rowOff>
    </xdr:from>
    <xdr:to>
      <xdr:col>8</xdr:col>
      <xdr:colOff>9525</xdr:colOff>
      <xdr:row>93</xdr:row>
      <xdr:rowOff>173935</xdr:rowOff>
    </xdr:to>
    <xdr:pic>
      <xdr:nvPicPr>
        <xdr:cNvPr id="68" name="Picture 20" descr="transp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1372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69" name="Picture 7" descr="transp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23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31060</xdr:rowOff>
    </xdr:to>
    <xdr:pic>
      <xdr:nvPicPr>
        <xdr:cNvPr id="70" name="Picture 20" descr="transp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33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28575</xdr:rowOff>
    </xdr:to>
    <xdr:pic>
      <xdr:nvPicPr>
        <xdr:cNvPr id="71" name="Picture 7" descr="transp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238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8</xdr:col>
      <xdr:colOff>9525</xdr:colOff>
      <xdr:row>143</xdr:row>
      <xdr:rowOff>31060</xdr:rowOff>
    </xdr:to>
    <xdr:pic>
      <xdr:nvPicPr>
        <xdr:cNvPr id="72" name="Picture 20" descr="transp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761" y="3333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133350</xdr:rowOff>
    </xdr:from>
    <xdr:to>
      <xdr:col>5</xdr:col>
      <xdr:colOff>9525</xdr:colOff>
      <xdr:row>2</xdr:row>
      <xdr:rowOff>161925</xdr:rowOff>
    </xdr:to>
    <xdr:pic>
      <xdr:nvPicPr>
        <xdr:cNvPr id="2" name="Picture 7" descr="transp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8953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142875</xdr:rowOff>
    </xdr:from>
    <xdr:to>
      <xdr:col>5</xdr:col>
      <xdr:colOff>9525</xdr:colOff>
      <xdr:row>2</xdr:row>
      <xdr:rowOff>173935</xdr:rowOff>
    </xdr:to>
    <xdr:pic>
      <xdr:nvPicPr>
        <xdr:cNvPr id="3" name="Picture 20" descr="transp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9048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133350</xdr:rowOff>
    </xdr:from>
    <xdr:to>
      <xdr:col>5</xdr:col>
      <xdr:colOff>9525</xdr:colOff>
      <xdr:row>2</xdr:row>
      <xdr:rowOff>161925</xdr:rowOff>
    </xdr:to>
    <xdr:pic>
      <xdr:nvPicPr>
        <xdr:cNvPr id="4" name="Picture 7" descr="transp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895350"/>
          <a:ext cx="95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142875</xdr:rowOff>
    </xdr:from>
    <xdr:to>
      <xdr:col>5</xdr:col>
      <xdr:colOff>9525</xdr:colOff>
      <xdr:row>2</xdr:row>
      <xdr:rowOff>173935</xdr:rowOff>
    </xdr:to>
    <xdr:pic>
      <xdr:nvPicPr>
        <xdr:cNvPr id="5" name="Picture 20" descr="transp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904875"/>
          <a:ext cx="9525" cy="3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619125</xdr:colOff>
      <xdr:row>4</xdr:row>
      <xdr:rowOff>114300</xdr:rowOff>
    </xdr:from>
    <xdr:to>
      <xdr:col>10</xdr:col>
      <xdr:colOff>161925</xdr:colOff>
      <xdr:row>17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867025" y="876300"/>
          <a:ext cx="5800725" cy="2390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Incluir quaisquer resultados de aplicações nessa aba. Atenção ao sinal, o resultado pode ser positivo ou negativo.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3:H23"/>
  <sheetViews>
    <sheetView showGridLines="0" workbookViewId="0">
      <selection activeCell="B15" sqref="B15"/>
    </sheetView>
  </sheetViews>
  <sheetFormatPr defaultRowHeight="14.5" x14ac:dyDescent="0.35"/>
  <cols>
    <col min="1" max="1" width="4.26953125" customWidth="1"/>
    <col min="2" max="2" width="23.1796875" bestFit="1" customWidth="1"/>
    <col min="3" max="3" width="45" bestFit="1" customWidth="1"/>
    <col min="4" max="8" width="13.7265625" style="2" customWidth="1"/>
  </cols>
  <sheetData>
    <row r="3" spans="2:5" x14ac:dyDescent="0.35">
      <c r="D3" s="3"/>
    </row>
    <row r="7" spans="2:5" x14ac:dyDescent="0.35">
      <c r="B7" s="1" t="s">
        <v>50</v>
      </c>
    </row>
    <row r="8" spans="2:5" x14ac:dyDescent="0.35">
      <c r="B8" t="s">
        <v>51</v>
      </c>
      <c r="C8" s="4">
        <v>1836</v>
      </c>
      <c r="D8" s="2">
        <f>C8/20</f>
        <v>91.8</v>
      </c>
    </row>
    <row r="9" spans="2:5" x14ac:dyDescent="0.35">
      <c r="B9" t="s">
        <v>52</v>
      </c>
      <c r="C9">
        <v>2</v>
      </c>
      <c r="D9" s="3">
        <f>C8/C9</f>
        <v>918</v>
      </c>
      <c r="E9" s="2">
        <f>D9/20</f>
        <v>45.9</v>
      </c>
    </row>
    <row r="10" spans="2:5" x14ac:dyDescent="0.35">
      <c r="B10" t="s">
        <v>53</v>
      </c>
      <c r="C10">
        <v>1</v>
      </c>
      <c r="D10" s="3">
        <f>C8/C10</f>
        <v>1836</v>
      </c>
    </row>
    <row r="13" spans="2:5" x14ac:dyDescent="0.35">
      <c r="C13" t="s">
        <v>77</v>
      </c>
    </row>
    <row r="14" spans="2:5" s="2" customFormat="1" x14ac:dyDescent="0.35">
      <c r="B14"/>
      <c r="C14">
        <v>77.7</v>
      </c>
      <c r="D14" s="2">
        <v>145</v>
      </c>
      <c r="E14" s="3">
        <f>D14/C14*1.5</f>
        <v>2.7992277992277992</v>
      </c>
    </row>
    <row r="15" spans="2:5" s="2" customFormat="1" x14ac:dyDescent="0.35">
      <c r="B15"/>
      <c r="C15">
        <v>24.3</v>
      </c>
      <c r="D15" s="2">
        <v>32</v>
      </c>
      <c r="E15" s="3">
        <f t="shared" ref="E15:E22" si="0">D15/C15*1.5</f>
        <v>1.9753086419753085</v>
      </c>
    </row>
    <row r="16" spans="2:5" s="2" customFormat="1" x14ac:dyDescent="0.35">
      <c r="B16"/>
      <c r="C16">
        <v>19.899999999999999</v>
      </c>
      <c r="D16" s="2">
        <v>68</v>
      </c>
      <c r="E16" s="3">
        <f t="shared" si="0"/>
        <v>5.125628140703518</v>
      </c>
    </row>
    <row r="17" spans="2:7" s="2" customFormat="1" x14ac:dyDescent="0.35">
      <c r="B17"/>
      <c r="C17">
        <v>3.3</v>
      </c>
      <c r="D17" s="2">
        <v>15</v>
      </c>
      <c r="E17" s="3">
        <f t="shared" si="0"/>
        <v>6.8181818181818183</v>
      </c>
    </row>
    <row r="18" spans="2:7" s="2" customFormat="1" x14ac:dyDescent="0.35">
      <c r="B18"/>
      <c r="C18">
        <v>3.9</v>
      </c>
      <c r="D18" s="2">
        <v>16</v>
      </c>
      <c r="E18" s="3">
        <f t="shared" si="0"/>
        <v>6.1538461538461551</v>
      </c>
    </row>
    <row r="19" spans="2:7" s="2" customFormat="1" x14ac:dyDescent="0.35">
      <c r="B19"/>
      <c r="C19">
        <v>5.3</v>
      </c>
      <c r="D19" s="2">
        <v>24</v>
      </c>
      <c r="E19" s="3">
        <f t="shared" si="0"/>
        <v>6.7924528301886795</v>
      </c>
    </row>
    <row r="20" spans="2:7" s="2" customFormat="1" x14ac:dyDescent="0.35">
      <c r="B20"/>
      <c r="C20">
        <v>4.9000000000000004</v>
      </c>
      <c r="D20" s="3">
        <v>9</v>
      </c>
      <c r="E20" s="3">
        <f t="shared" si="0"/>
        <v>2.7551020408163263</v>
      </c>
    </row>
    <row r="21" spans="2:7" s="2" customFormat="1" x14ac:dyDescent="0.35">
      <c r="B21"/>
      <c r="C21">
        <v>5.3</v>
      </c>
      <c r="D21" s="2">
        <v>14</v>
      </c>
      <c r="E21" s="3">
        <f t="shared" si="0"/>
        <v>3.9622641509433967</v>
      </c>
    </row>
    <row r="22" spans="2:7" s="2" customFormat="1" x14ac:dyDescent="0.35">
      <c r="B22"/>
      <c r="C22">
        <v>3.3</v>
      </c>
      <c r="D22" s="2">
        <v>5</v>
      </c>
      <c r="E22" s="3">
        <f t="shared" si="0"/>
        <v>2.2727272727272725</v>
      </c>
    </row>
    <row r="23" spans="2:7" s="2" customFormat="1" x14ac:dyDescent="0.35">
      <c r="B23"/>
      <c r="C23"/>
      <c r="E23" s="3">
        <f>AVERAGE(E14:E22)</f>
        <v>4.2949709831789189</v>
      </c>
      <c r="F23" s="2">
        <v>10</v>
      </c>
      <c r="G23" s="3">
        <f>F23*E23</f>
        <v>42.949709831789193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8">
    <tabColor theme="7" tint="-0.249977111117893"/>
    <pageSetUpPr fitToPage="1"/>
  </sheetPr>
  <dimension ref="A1:AD142"/>
  <sheetViews>
    <sheetView zoomScaleNormal="100" workbookViewId="0">
      <pane xSplit="4" ySplit="3" topLeftCell="V32" activePane="bottomRight" state="frozen"/>
      <selection pane="topRight" activeCell="E1" sqref="E1"/>
      <selection pane="bottomLeft" activeCell="A4" sqref="A4"/>
      <selection pane="bottomRight" activeCell="Y36" sqref="Y36"/>
    </sheetView>
  </sheetViews>
  <sheetFormatPr defaultColWidth="9.1796875" defaultRowHeight="14.5" outlineLevelRow="1" outlineLevelCol="1" x14ac:dyDescent="0.35"/>
  <cols>
    <col min="1" max="1" width="2.81640625" customWidth="1"/>
    <col min="2" max="2" width="34.81640625" style="1" customWidth="1"/>
    <col min="3" max="3" width="13.26953125" customWidth="1"/>
    <col min="4" max="4" width="13.54296875" customWidth="1"/>
    <col min="5" max="5" width="14.26953125" customWidth="1" outlineLevel="1"/>
    <col min="6" max="6" width="13.81640625" customWidth="1" outlineLevel="1"/>
    <col min="7" max="7" width="13.7265625" customWidth="1" outlineLevel="1"/>
    <col min="8" max="8" width="13.26953125" customWidth="1" outlineLevel="1"/>
    <col min="9" max="9" width="12.7265625" customWidth="1" outlineLevel="1"/>
    <col min="10" max="10" width="14.26953125" customWidth="1" outlineLevel="1"/>
    <col min="11" max="11" width="13.81640625" customWidth="1" outlineLevel="1"/>
    <col min="12" max="12" width="12.453125" customWidth="1" outlineLevel="1"/>
    <col min="13" max="16" width="13.26953125" customWidth="1" outlineLevel="1"/>
    <col min="17" max="17" width="13.26953125" bestFit="1" customWidth="1"/>
    <col min="18" max="18" width="14.1796875" customWidth="1" outlineLevel="1"/>
    <col min="19" max="28" width="13.26953125" customWidth="1" outlineLevel="1"/>
    <col min="29" max="30" width="11.54296875" bestFit="1" customWidth="1"/>
  </cols>
  <sheetData>
    <row r="1" spans="1:30" s="1" customFormat="1" ht="15" thickBot="1" x14ac:dyDescent="0.4">
      <c r="A1" s="50"/>
      <c r="B1" s="50" t="str">
        <f>B142</f>
        <v>Total Pessoal</v>
      </c>
      <c r="C1" s="50"/>
      <c r="D1" s="50"/>
      <c r="E1" s="51">
        <f t="shared" ref="E1:AB1" si="0">E142</f>
        <v>0</v>
      </c>
      <c r="F1" s="51">
        <f t="shared" si="0"/>
        <v>0</v>
      </c>
      <c r="G1" s="51">
        <f t="shared" si="0"/>
        <v>0</v>
      </c>
      <c r="H1" s="51">
        <f t="shared" si="0"/>
        <v>0</v>
      </c>
      <c r="I1" s="51">
        <f t="shared" si="0"/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12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120">
        <f>SUM(E1:P1)</f>
        <v>0</v>
      </c>
      <c r="AD1" s="120">
        <f>SUM(Q1:AB1)</f>
        <v>0</v>
      </c>
    </row>
    <row r="2" spans="1:30" x14ac:dyDescent="0.35">
      <c r="Q2" s="103"/>
      <c r="AC2" s="30"/>
      <c r="AD2" s="30"/>
    </row>
    <row r="3" spans="1:30" x14ac:dyDescent="0.35">
      <c r="B3" s="36"/>
      <c r="E3" s="61" t="s">
        <v>0</v>
      </c>
      <c r="F3" s="20" t="s">
        <v>1</v>
      </c>
      <c r="G3" s="20" t="s">
        <v>2</v>
      </c>
      <c r="H3" s="20" t="s">
        <v>3</v>
      </c>
      <c r="I3" s="20" t="s">
        <v>4</v>
      </c>
      <c r="J3" s="20" t="s">
        <v>5</v>
      </c>
      <c r="K3" s="20" t="s">
        <v>6</v>
      </c>
      <c r="L3" s="20" t="s">
        <v>7</v>
      </c>
      <c r="M3" s="20" t="s">
        <v>8</v>
      </c>
      <c r="N3" s="20" t="s">
        <v>9</v>
      </c>
      <c r="O3" s="20" t="s">
        <v>10</v>
      </c>
      <c r="P3" s="20" t="s">
        <v>11</v>
      </c>
      <c r="Q3" s="25" t="s">
        <v>86</v>
      </c>
      <c r="R3" s="20" t="s">
        <v>87</v>
      </c>
      <c r="S3" s="20" t="s">
        <v>88</v>
      </c>
      <c r="T3" s="20" t="s">
        <v>89</v>
      </c>
      <c r="U3" s="20" t="s">
        <v>90</v>
      </c>
      <c r="V3" s="20" t="s">
        <v>91</v>
      </c>
      <c r="W3" s="20" t="s">
        <v>92</v>
      </c>
      <c r="X3" s="20" t="s">
        <v>93</v>
      </c>
      <c r="Y3" s="20" t="s">
        <v>94</v>
      </c>
      <c r="Z3" s="20" t="s">
        <v>95</v>
      </c>
      <c r="AA3" s="20" t="s">
        <v>96</v>
      </c>
      <c r="AB3" s="20" t="s">
        <v>97</v>
      </c>
      <c r="AC3" s="28" t="s">
        <v>121</v>
      </c>
      <c r="AD3" s="28" t="s">
        <v>122</v>
      </c>
    </row>
    <row r="4" spans="1:30" x14ac:dyDescent="0.35">
      <c r="A4" s="22"/>
      <c r="B4" s="32" t="s">
        <v>114</v>
      </c>
      <c r="D4" s="35" t="s">
        <v>83</v>
      </c>
      <c r="Q4" s="103"/>
      <c r="AC4" s="30"/>
      <c r="AD4" s="30"/>
    </row>
    <row r="5" spans="1:30" outlineLevel="1" x14ac:dyDescent="0.35">
      <c r="B5" s="37" t="s">
        <v>14</v>
      </c>
      <c r="C5" s="37"/>
      <c r="D5" s="52">
        <f>SUM(D6:D11)</f>
        <v>0</v>
      </c>
      <c r="E5" s="37">
        <f t="shared" ref="E5:P5" si="1">SUM(E6:E11)</f>
        <v>0</v>
      </c>
      <c r="F5" s="37">
        <f t="shared" si="1"/>
        <v>0</v>
      </c>
      <c r="G5" s="37">
        <f t="shared" si="1"/>
        <v>0</v>
      </c>
      <c r="H5" s="37">
        <f t="shared" si="1"/>
        <v>0</v>
      </c>
      <c r="I5" s="37">
        <f t="shared" si="1"/>
        <v>0</v>
      </c>
      <c r="J5" s="37">
        <f t="shared" si="1"/>
        <v>0</v>
      </c>
      <c r="K5" s="37">
        <f t="shared" si="1"/>
        <v>0</v>
      </c>
      <c r="L5" s="37">
        <f t="shared" si="1"/>
        <v>0</v>
      </c>
      <c r="M5" s="37">
        <f t="shared" si="1"/>
        <v>0</v>
      </c>
      <c r="N5" s="37">
        <f t="shared" si="1"/>
        <v>0</v>
      </c>
      <c r="O5" s="37">
        <f t="shared" si="1"/>
        <v>0</v>
      </c>
      <c r="P5" s="37">
        <f t="shared" si="1"/>
        <v>0</v>
      </c>
      <c r="Q5" s="122">
        <f t="shared" ref="Q5:AB5" si="2">SUM(Q6:Q11)</f>
        <v>0</v>
      </c>
      <c r="R5" s="37">
        <f t="shared" si="2"/>
        <v>0</v>
      </c>
      <c r="S5" s="37">
        <f t="shared" si="2"/>
        <v>0</v>
      </c>
      <c r="T5" s="37">
        <f t="shared" si="2"/>
        <v>0</v>
      </c>
      <c r="U5" s="37">
        <f t="shared" si="2"/>
        <v>0</v>
      </c>
      <c r="V5" s="37">
        <f t="shared" si="2"/>
        <v>0</v>
      </c>
      <c r="W5" s="37">
        <f t="shared" si="2"/>
        <v>0</v>
      </c>
      <c r="X5" s="37">
        <f t="shared" si="2"/>
        <v>0</v>
      </c>
      <c r="Y5" s="37">
        <f t="shared" si="2"/>
        <v>0</v>
      </c>
      <c r="Z5" s="37">
        <f t="shared" si="2"/>
        <v>0</v>
      </c>
      <c r="AA5" s="37">
        <f t="shared" si="2"/>
        <v>0</v>
      </c>
      <c r="AB5" s="37">
        <f t="shared" si="2"/>
        <v>0</v>
      </c>
      <c r="AC5" s="186">
        <f t="shared" ref="AC5:AC46" si="3">SUM(D5:P5)</f>
        <v>0</v>
      </c>
      <c r="AD5" s="186">
        <f t="shared" ref="AD5:AD46" si="4">SUM(Q5:AB5)</f>
        <v>0</v>
      </c>
    </row>
    <row r="6" spans="1:30" outlineLevel="1" x14ac:dyDescent="0.35">
      <c r="B6" s="44"/>
      <c r="C6" s="41"/>
      <c r="D6" s="53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67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183">
        <f t="shared" si="3"/>
        <v>0</v>
      </c>
      <c r="AD6" s="183">
        <f t="shared" si="4"/>
        <v>0</v>
      </c>
    </row>
    <row r="7" spans="1:30" outlineLevel="1" x14ac:dyDescent="0.35">
      <c r="B7" s="44"/>
      <c r="C7" s="41"/>
      <c r="D7" s="53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6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183">
        <f t="shared" si="3"/>
        <v>0</v>
      </c>
      <c r="AD7" s="183">
        <f t="shared" si="4"/>
        <v>0</v>
      </c>
    </row>
    <row r="8" spans="1:30" outlineLevel="1" x14ac:dyDescent="0.35">
      <c r="B8" s="44"/>
      <c r="C8" s="41"/>
      <c r="D8" s="53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67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183">
        <f t="shared" si="3"/>
        <v>0</v>
      </c>
      <c r="AD8" s="183">
        <f t="shared" si="4"/>
        <v>0</v>
      </c>
    </row>
    <row r="9" spans="1:30" outlineLevel="1" x14ac:dyDescent="0.35">
      <c r="B9" s="44"/>
      <c r="C9" s="41"/>
      <c r="D9" s="53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67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183">
        <f t="shared" si="3"/>
        <v>0</v>
      </c>
      <c r="AD9" s="183">
        <f t="shared" si="4"/>
        <v>0</v>
      </c>
    </row>
    <row r="10" spans="1:30" outlineLevel="1" x14ac:dyDescent="0.35">
      <c r="B10" s="44"/>
      <c r="C10" s="41"/>
      <c r="D10" s="53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67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183">
        <f t="shared" si="3"/>
        <v>0</v>
      </c>
      <c r="AD10" s="183">
        <f t="shared" si="4"/>
        <v>0</v>
      </c>
    </row>
    <row r="11" spans="1:30" outlineLevel="1" x14ac:dyDescent="0.35">
      <c r="B11" s="44"/>
      <c r="C11" s="41"/>
      <c r="D11" s="53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6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183">
        <f t="shared" si="3"/>
        <v>0</v>
      </c>
      <c r="AD11" s="183">
        <f t="shared" si="4"/>
        <v>0</v>
      </c>
    </row>
    <row r="12" spans="1:30" outlineLevel="1" x14ac:dyDescent="0.35">
      <c r="B12" s="37" t="s">
        <v>15</v>
      </c>
      <c r="C12" s="37"/>
      <c r="D12" s="52">
        <f t="shared" ref="D12:AB12" si="5">SUM(D13:D19)</f>
        <v>0</v>
      </c>
      <c r="E12" s="37">
        <f t="shared" si="5"/>
        <v>0</v>
      </c>
      <c r="F12" s="37">
        <f t="shared" si="5"/>
        <v>0</v>
      </c>
      <c r="G12" s="37">
        <f t="shared" si="5"/>
        <v>0</v>
      </c>
      <c r="H12" s="37">
        <f t="shared" si="5"/>
        <v>0</v>
      </c>
      <c r="I12" s="37">
        <f t="shared" si="5"/>
        <v>0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0</v>
      </c>
      <c r="N12" s="37">
        <f t="shared" si="5"/>
        <v>0</v>
      </c>
      <c r="O12" s="37">
        <f t="shared" si="5"/>
        <v>0</v>
      </c>
      <c r="P12" s="37">
        <f t="shared" si="5"/>
        <v>0</v>
      </c>
      <c r="Q12" s="122">
        <f t="shared" si="5"/>
        <v>0</v>
      </c>
      <c r="R12" s="37">
        <f t="shared" si="5"/>
        <v>0</v>
      </c>
      <c r="S12" s="37">
        <f t="shared" si="5"/>
        <v>0</v>
      </c>
      <c r="T12" s="37">
        <f t="shared" si="5"/>
        <v>0</v>
      </c>
      <c r="U12" s="37">
        <f t="shared" si="5"/>
        <v>0</v>
      </c>
      <c r="V12" s="37">
        <f t="shared" si="5"/>
        <v>0</v>
      </c>
      <c r="W12" s="37">
        <f t="shared" si="5"/>
        <v>0</v>
      </c>
      <c r="X12" s="37">
        <f t="shared" si="5"/>
        <v>0</v>
      </c>
      <c r="Y12" s="37">
        <f t="shared" si="5"/>
        <v>0</v>
      </c>
      <c r="Z12" s="37">
        <f t="shared" si="5"/>
        <v>0</v>
      </c>
      <c r="AA12" s="37">
        <f t="shared" si="5"/>
        <v>0</v>
      </c>
      <c r="AB12" s="37">
        <f t="shared" si="5"/>
        <v>0</v>
      </c>
      <c r="AC12" s="186">
        <f t="shared" si="3"/>
        <v>0</v>
      </c>
      <c r="AD12" s="186">
        <f t="shared" si="4"/>
        <v>0</v>
      </c>
    </row>
    <row r="13" spans="1:30" outlineLevel="1" x14ac:dyDescent="0.35">
      <c r="B13" s="44"/>
      <c r="C13" s="41"/>
      <c r="D13" s="53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6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183">
        <f t="shared" si="3"/>
        <v>0</v>
      </c>
      <c r="AD13" s="183">
        <f t="shared" si="4"/>
        <v>0</v>
      </c>
    </row>
    <row r="14" spans="1:30" outlineLevel="1" x14ac:dyDescent="0.35">
      <c r="B14" s="44"/>
      <c r="C14" s="41"/>
      <c r="D14" s="53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6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183">
        <f t="shared" si="3"/>
        <v>0</v>
      </c>
      <c r="AD14" s="183">
        <f t="shared" si="4"/>
        <v>0</v>
      </c>
    </row>
    <row r="15" spans="1:30" outlineLevel="1" x14ac:dyDescent="0.35">
      <c r="B15" s="44"/>
      <c r="C15" s="41"/>
      <c r="D15" s="53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6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183">
        <f t="shared" si="3"/>
        <v>0</v>
      </c>
      <c r="AD15" s="183">
        <f t="shared" si="4"/>
        <v>0</v>
      </c>
    </row>
    <row r="16" spans="1:30" outlineLevel="1" x14ac:dyDescent="0.35">
      <c r="B16" s="44"/>
      <c r="C16" s="41"/>
      <c r="D16" s="53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67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183">
        <f t="shared" si="3"/>
        <v>0</v>
      </c>
      <c r="AD16" s="183">
        <f t="shared" si="4"/>
        <v>0</v>
      </c>
    </row>
    <row r="17" spans="2:30" outlineLevel="1" x14ac:dyDescent="0.35">
      <c r="B17" s="44"/>
      <c r="C17" s="41"/>
      <c r="D17" s="53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67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183">
        <f t="shared" si="3"/>
        <v>0</v>
      </c>
      <c r="AD17" s="183">
        <f t="shared" si="4"/>
        <v>0</v>
      </c>
    </row>
    <row r="18" spans="2:30" outlineLevel="1" x14ac:dyDescent="0.35">
      <c r="B18" s="44"/>
      <c r="C18" s="41"/>
      <c r="D18" s="53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6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183">
        <f t="shared" si="3"/>
        <v>0</v>
      </c>
      <c r="AD18" s="183">
        <f t="shared" si="4"/>
        <v>0</v>
      </c>
    </row>
    <row r="19" spans="2:30" outlineLevel="1" x14ac:dyDescent="0.35">
      <c r="B19" s="44"/>
      <c r="C19" s="41"/>
      <c r="D19" s="53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67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183">
        <f t="shared" si="3"/>
        <v>0</v>
      </c>
      <c r="AD19" s="183">
        <f t="shared" si="4"/>
        <v>0</v>
      </c>
    </row>
    <row r="20" spans="2:30" outlineLevel="1" x14ac:dyDescent="0.35">
      <c r="B20" s="37" t="s">
        <v>84</v>
      </c>
      <c r="C20" s="37"/>
      <c r="D20" s="52">
        <f>SUM(D21:D25)</f>
        <v>0</v>
      </c>
      <c r="E20" s="37">
        <f t="shared" ref="E20:P20" si="6">SUM(E21:E25)</f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122">
        <f t="shared" ref="Q20:AB20" si="7">SUM(Q21:Q25)</f>
        <v>0</v>
      </c>
      <c r="R20" s="37">
        <f t="shared" si="7"/>
        <v>0</v>
      </c>
      <c r="S20" s="37">
        <f t="shared" si="7"/>
        <v>0</v>
      </c>
      <c r="T20" s="37">
        <f t="shared" si="7"/>
        <v>0</v>
      </c>
      <c r="U20" s="37">
        <f t="shared" si="7"/>
        <v>0</v>
      </c>
      <c r="V20" s="37">
        <f t="shared" si="7"/>
        <v>0</v>
      </c>
      <c r="W20" s="37">
        <f t="shared" si="7"/>
        <v>0</v>
      </c>
      <c r="X20" s="37">
        <f t="shared" si="7"/>
        <v>0</v>
      </c>
      <c r="Y20" s="37">
        <f t="shared" si="7"/>
        <v>0</v>
      </c>
      <c r="Z20" s="37">
        <f t="shared" si="7"/>
        <v>0</v>
      </c>
      <c r="AA20" s="37">
        <f t="shared" si="7"/>
        <v>0</v>
      </c>
      <c r="AB20" s="37">
        <f t="shared" si="7"/>
        <v>0</v>
      </c>
      <c r="AC20" s="186">
        <f t="shared" si="3"/>
        <v>0</v>
      </c>
      <c r="AD20" s="186">
        <f t="shared" si="4"/>
        <v>0</v>
      </c>
    </row>
    <row r="21" spans="2:30" outlineLevel="1" x14ac:dyDescent="0.35">
      <c r="B21" s="44"/>
      <c r="C21" s="41"/>
      <c r="D21" s="53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67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183">
        <f t="shared" si="3"/>
        <v>0</v>
      </c>
      <c r="AD21" s="183">
        <f t="shared" si="4"/>
        <v>0</v>
      </c>
    </row>
    <row r="22" spans="2:30" outlineLevel="1" x14ac:dyDescent="0.35">
      <c r="B22" s="44"/>
      <c r="C22" s="41"/>
      <c r="D22" s="53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67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183">
        <f t="shared" si="3"/>
        <v>0</v>
      </c>
      <c r="AD22" s="183">
        <f t="shared" si="4"/>
        <v>0</v>
      </c>
    </row>
    <row r="23" spans="2:30" outlineLevel="1" x14ac:dyDescent="0.35">
      <c r="B23" s="44"/>
      <c r="C23" s="41"/>
      <c r="D23" s="53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67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183">
        <f t="shared" si="3"/>
        <v>0</v>
      </c>
      <c r="AD23" s="183">
        <f t="shared" si="4"/>
        <v>0</v>
      </c>
    </row>
    <row r="24" spans="2:30" outlineLevel="1" x14ac:dyDescent="0.35">
      <c r="B24" s="44"/>
      <c r="C24" s="41"/>
      <c r="D24" s="53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67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183">
        <f t="shared" si="3"/>
        <v>0</v>
      </c>
      <c r="AD24" s="183">
        <f t="shared" si="4"/>
        <v>0</v>
      </c>
    </row>
    <row r="25" spans="2:30" outlineLevel="1" x14ac:dyDescent="0.35">
      <c r="B25" s="44"/>
      <c r="C25" s="41"/>
      <c r="D25" s="5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6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183">
        <f t="shared" si="3"/>
        <v>0</v>
      </c>
      <c r="AD25" s="183">
        <f t="shared" si="4"/>
        <v>0</v>
      </c>
    </row>
    <row r="26" spans="2:30" outlineLevel="1" x14ac:dyDescent="0.35">
      <c r="B26" s="37" t="s">
        <v>98</v>
      </c>
      <c r="C26" s="37"/>
      <c r="D26" s="52">
        <f t="shared" ref="D26:P26" si="8">SUM(D27:D34)</f>
        <v>0</v>
      </c>
      <c r="E26" s="37">
        <f t="shared" si="8"/>
        <v>0</v>
      </c>
      <c r="F26" s="37">
        <f t="shared" si="8"/>
        <v>0</v>
      </c>
      <c r="G26" s="37">
        <f t="shared" si="8"/>
        <v>0</v>
      </c>
      <c r="H26" s="37">
        <f t="shared" si="8"/>
        <v>0</v>
      </c>
      <c r="I26" s="37">
        <f t="shared" si="8"/>
        <v>0</v>
      </c>
      <c r="J26" s="37">
        <f t="shared" si="8"/>
        <v>0</v>
      </c>
      <c r="K26" s="37">
        <f t="shared" si="8"/>
        <v>0</v>
      </c>
      <c r="L26" s="37">
        <f t="shared" si="8"/>
        <v>0</v>
      </c>
      <c r="M26" s="37">
        <f t="shared" si="8"/>
        <v>0</v>
      </c>
      <c r="N26" s="37">
        <f t="shared" si="8"/>
        <v>0</v>
      </c>
      <c r="O26" s="37">
        <f t="shared" si="8"/>
        <v>0</v>
      </c>
      <c r="P26" s="37">
        <f t="shared" si="8"/>
        <v>0</v>
      </c>
      <c r="Q26" s="122">
        <f>SUM(Q27:Q34)</f>
        <v>0</v>
      </c>
      <c r="R26" s="37">
        <f t="shared" ref="R26:AB26" si="9">SUM(R27:R34)</f>
        <v>0</v>
      </c>
      <c r="S26" s="37">
        <f t="shared" si="9"/>
        <v>0</v>
      </c>
      <c r="T26" s="37">
        <f t="shared" si="9"/>
        <v>0</v>
      </c>
      <c r="U26" s="37">
        <f t="shared" si="9"/>
        <v>0</v>
      </c>
      <c r="V26" s="37">
        <f t="shared" si="9"/>
        <v>0</v>
      </c>
      <c r="W26" s="37">
        <f t="shared" si="9"/>
        <v>0</v>
      </c>
      <c r="X26" s="37">
        <f t="shared" si="9"/>
        <v>0</v>
      </c>
      <c r="Y26" s="37">
        <f t="shared" si="9"/>
        <v>0</v>
      </c>
      <c r="Z26" s="37">
        <f t="shared" si="9"/>
        <v>0</v>
      </c>
      <c r="AA26" s="37">
        <f t="shared" si="9"/>
        <v>0</v>
      </c>
      <c r="AB26" s="37">
        <f t="shared" si="9"/>
        <v>0</v>
      </c>
      <c r="AC26" s="186">
        <f t="shared" si="3"/>
        <v>0</v>
      </c>
      <c r="AD26" s="186">
        <f t="shared" si="4"/>
        <v>0</v>
      </c>
    </row>
    <row r="27" spans="2:30" outlineLevel="1" x14ac:dyDescent="0.35">
      <c r="B27" s="44"/>
      <c r="C27" s="41"/>
      <c r="D27" s="53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67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183">
        <f t="shared" si="3"/>
        <v>0</v>
      </c>
      <c r="AD27" s="183">
        <f t="shared" si="4"/>
        <v>0</v>
      </c>
    </row>
    <row r="28" spans="2:30" outlineLevel="1" x14ac:dyDescent="0.35">
      <c r="B28" s="44"/>
      <c r="C28" s="41"/>
      <c r="D28" s="53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67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183">
        <f t="shared" si="3"/>
        <v>0</v>
      </c>
      <c r="AD28" s="183">
        <f t="shared" si="4"/>
        <v>0</v>
      </c>
    </row>
    <row r="29" spans="2:30" outlineLevel="1" x14ac:dyDescent="0.35">
      <c r="B29" s="44"/>
      <c r="C29" s="41"/>
      <c r="D29" s="53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67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183">
        <f t="shared" si="3"/>
        <v>0</v>
      </c>
      <c r="AD29" s="183">
        <f t="shared" si="4"/>
        <v>0</v>
      </c>
    </row>
    <row r="30" spans="2:30" outlineLevel="1" x14ac:dyDescent="0.35">
      <c r="B30" s="44"/>
      <c r="C30" s="41"/>
      <c r="D30" s="53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67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183">
        <f t="shared" si="3"/>
        <v>0</v>
      </c>
      <c r="AD30" s="183">
        <f t="shared" si="4"/>
        <v>0</v>
      </c>
    </row>
    <row r="31" spans="2:30" outlineLevel="1" x14ac:dyDescent="0.35">
      <c r="B31" s="44"/>
      <c r="C31" s="41"/>
      <c r="D31" s="53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67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183">
        <f t="shared" si="3"/>
        <v>0</v>
      </c>
      <c r="AD31" s="183">
        <f t="shared" si="4"/>
        <v>0</v>
      </c>
    </row>
    <row r="32" spans="2:30" outlineLevel="1" x14ac:dyDescent="0.35">
      <c r="B32" s="44"/>
      <c r="C32" s="41"/>
      <c r="D32" s="53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67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183">
        <f t="shared" si="3"/>
        <v>0</v>
      </c>
      <c r="AD32" s="183">
        <f t="shared" si="4"/>
        <v>0</v>
      </c>
    </row>
    <row r="33" spans="1:30" outlineLevel="1" x14ac:dyDescent="0.35">
      <c r="B33" s="44"/>
      <c r="C33" s="41"/>
      <c r="D33" s="53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67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183">
        <f t="shared" si="3"/>
        <v>0</v>
      </c>
      <c r="AD33" s="183">
        <f t="shared" si="4"/>
        <v>0</v>
      </c>
    </row>
    <row r="34" spans="1:30" outlineLevel="1" x14ac:dyDescent="0.35">
      <c r="B34" s="44"/>
      <c r="C34" s="41"/>
      <c r="D34" s="53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6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183">
        <f t="shared" si="3"/>
        <v>0</v>
      </c>
      <c r="AD34" s="183">
        <f t="shared" si="4"/>
        <v>0</v>
      </c>
    </row>
    <row r="35" spans="1:30" outlineLevel="1" x14ac:dyDescent="0.35">
      <c r="B35" s="37" t="s">
        <v>49</v>
      </c>
      <c r="C35" s="37"/>
      <c r="D35" s="52">
        <f>SUM(D36:D40)</f>
        <v>0</v>
      </c>
      <c r="E35" s="37">
        <f t="shared" ref="E35:AB35" si="10">SUM(E36:E40)</f>
        <v>0</v>
      </c>
      <c r="F35" s="37">
        <f t="shared" si="10"/>
        <v>0</v>
      </c>
      <c r="G35" s="37">
        <f t="shared" si="10"/>
        <v>0</v>
      </c>
      <c r="H35" s="37">
        <f t="shared" si="10"/>
        <v>0</v>
      </c>
      <c r="I35" s="37">
        <f t="shared" si="10"/>
        <v>0</v>
      </c>
      <c r="J35" s="37">
        <f t="shared" si="10"/>
        <v>0</v>
      </c>
      <c r="K35" s="37">
        <f t="shared" si="10"/>
        <v>0</v>
      </c>
      <c r="L35" s="37">
        <f t="shared" si="10"/>
        <v>0</v>
      </c>
      <c r="M35" s="37">
        <f t="shared" si="10"/>
        <v>0</v>
      </c>
      <c r="N35" s="37">
        <f t="shared" si="10"/>
        <v>0</v>
      </c>
      <c r="O35" s="37">
        <f t="shared" si="10"/>
        <v>0</v>
      </c>
      <c r="P35" s="37">
        <f t="shared" si="10"/>
        <v>0</v>
      </c>
      <c r="Q35" s="122">
        <f t="shared" si="10"/>
        <v>0</v>
      </c>
      <c r="R35" s="37">
        <f t="shared" si="10"/>
        <v>0</v>
      </c>
      <c r="S35" s="37">
        <f t="shared" si="10"/>
        <v>0</v>
      </c>
      <c r="T35" s="37">
        <f t="shared" si="10"/>
        <v>0</v>
      </c>
      <c r="U35" s="37">
        <f t="shared" si="10"/>
        <v>0</v>
      </c>
      <c r="V35" s="37">
        <f t="shared" si="10"/>
        <v>0</v>
      </c>
      <c r="W35" s="37">
        <f t="shared" si="10"/>
        <v>0</v>
      </c>
      <c r="X35" s="37">
        <f t="shared" si="10"/>
        <v>0</v>
      </c>
      <c r="Y35" s="37">
        <f t="shared" si="10"/>
        <v>0</v>
      </c>
      <c r="Z35" s="37">
        <f t="shared" si="10"/>
        <v>0</v>
      </c>
      <c r="AA35" s="37">
        <f t="shared" si="10"/>
        <v>0</v>
      </c>
      <c r="AB35" s="37">
        <f t="shared" si="10"/>
        <v>0</v>
      </c>
      <c r="AC35" s="186">
        <f t="shared" si="3"/>
        <v>0</v>
      </c>
      <c r="AD35" s="186">
        <f t="shared" si="4"/>
        <v>0</v>
      </c>
    </row>
    <row r="36" spans="1:30" outlineLevel="1" x14ac:dyDescent="0.35">
      <c r="B36" s="44"/>
      <c r="C36" s="41"/>
      <c r="D36" s="53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67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183">
        <f t="shared" si="3"/>
        <v>0</v>
      </c>
      <c r="AD36" s="183">
        <f t="shared" si="4"/>
        <v>0</v>
      </c>
    </row>
    <row r="37" spans="1:30" outlineLevel="1" x14ac:dyDescent="0.35">
      <c r="B37" s="44"/>
      <c r="C37" s="41"/>
      <c r="D37" s="53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67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183">
        <f t="shared" si="3"/>
        <v>0</v>
      </c>
      <c r="AD37" s="183">
        <f t="shared" si="4"/>
        <v>0</v>
      </c>
    </row>
    <row r="38" spans="1:30" outlineLevel="1" x14ac:dyDescent="0.35">
      <c r="B38" s="44"/>
      <c r="C38" s="41"/>
      <c r="D38" s="53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67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183">
        <f t="shared" si="3"/>
        <v>0</v>
      </c>
      <c r="AD38" s="183">
        <f t="shared" si="4"/>
        <v>0</v>
      </c>
    </row>
    <row r="39" spans="1:30" outlineLevel="1" x14ac:dyDescent="0.35">
      <c r="B39" s="44"/>
      <c r="C39" s="41"/>
      <c r="D39" s="53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67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183">
        <f t="shared" si="3"/>
        <v>0</v>
      </c>
      <c r="AD39" s="183">
        <f t="shared" si="4"/>
        <v>0</v>
      </c>
    </row>
    <row r="40" spans="1:30" outlineLevel="1" x14ac:dyDescent="0.35">
      <c r="B40" s="44"/>
      <c r="C40" s="41"/>
      <c r="D40" s="53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67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183">
        <f t="shared" si="3"/>
        <v>0</v>
      </c>
      <c r="AD40" s="183">
        <f t="shared" si="4"/>
        <v>0</v>
      </c>
    </row>
    <row r="41" spans="1:30" outlineLevel="1" x14ac:dyDescent="0.35">
      <c r="B41" s="37" t="s">
        <v>85</v>
      </c>
      <c r="C41" s="37"/>
      <c r="D41" s="52">
        <f>SUM(D42:D46)</f>
        <v>0</v>
      </c>
      <c r="E41" s="37">
        <f t="shared" ref="E41:AB41" si="11">SUM(E42:E46)</f>
        <v>0</v>
      </c>
      <c r="F41" s="37">
        <f t="shared" si="11"/>
        <v>0</v>
      </c>
      <c r="G41" s="37">
        <f t="shared" si="11"/>
        <v>0</v>
      </c>
      <c r="H41" s="37">
        <f t="shared" si="11"/>
        <v>0</v>
      </c>
      <c r="I41" s="37">
        <f t="shared" si="11"/>
        <v>0</v>
      </c>
      <c r="J41" s="37">
        <f t="shared" si="11"/>
        <v>0</v>
      </c>
      <c r="K41" s="37">
        <f t="shared" si="11"/>
        <v>0</v>
      </c>
      <c r="L41" s="37">
        <f t="shared" si="11"/>
        <v>0</v>
      </c>
      <c r="M41" s="37">
        <f t="shared" si="11"/>
        <v>0</v>
      </c>
      <c r="N41" s="37">
        <f t="shared" si="11"/>
        <v>0</v>
      </c>
      <c r="O41" s="37">
        <f t="shared" si="11"/>
        <v>0</v>
      </c>
      <c r="P41" s="37">
        <f t="shared" si="11"/>
        <v>0</v>
      </c>
      <c r="Q41" s="122">
        <f t="shared" si="11"/>
        <v>0</v>
      </c>
      <c r="R41" s="37">
        <f t="shared" si="11"/>
        <v>0</v>
      </c>
      <c r="S41" s="37">
        <f t="shared" si="11"/>
        <v>0</v>
      </c>
      <c r="T41" s="37">
        <f t="shared" si="11"/>
        <v>0</v>
      </c>
      <c r="U41" s="37">
        <f t="shared" si="11"/>
        <v>0</v>
      </c>
      <c r="V41" s="37">
        <f t="shared" si="11"/>
        <v>0</v>
      </c>
      <c r="W41" s="37">
        <f t="shared" si="11"/>
        <v>0</v>
      </c>
      <c r="X41" s="37">
        <f t="shared" si="11"/>
        <v>0</v>
      </c>
      <c r="Y41" s="37">
        <f t="shared" si="11"/>
        <v>0</v>
      </c>
      <c r="Z41" s="37">
        <f t="shared" si="11"/>
        <v>0</v>
      </c>
      <c r="AA41" s="37">
        <f t="shared" si="11"/>
        <v>0</v>
      </c>
      <c r="AB41" s="37">
        <f t="shared" si="11"/>
        <v>0</v>
      </c>
      <c r="AC41" s="186">
        <f t="shared" si="3"/>
        <v>0</v>
      </c>
      <c r="AD41" s="186">
        <f t="shared" si="4"/>
        <v>0</v>
      </c>
    </row>
    <row r="42" spans="1:30" outlineLevel="1" x14ac:dyDescent="0.35">
      <c r="B42" s="44"/>
      <c r="C42" s="41"/>
      <c r="D42" s="53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67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183">
        <f t="shared" si="3"/>
        <v>0</v>
      </c>
      <c r="AD42" s="183">
        <f t="shared" si="4"/>
        <v>0</v>
      </c>
    </row>
    <row r="43" spans="1:30" outlineLevel="1" x14ac:dyDescent="0.35">
      <c r="B43" s="44"/>
      <c r="C43" s="41"/>
      <c r="D43" s="53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67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183">
        <f t="shared" si="3"/>
        <v>0</v>
      </c>
      <c r="AD43" s="183">
        <f t="shared" si="4"/>
        <v>0</v>
      </c>
    </row>
    <row r="44" spans="1:30" outlineLevel="1" x14ac:dyDescent="0.35">
      <c r="B44" s="44"/>
      <c r="C44" s="41"/>
      <c r="D44" s="53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67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183">
        <f t="shared" si="3"/>
        <v>0</v>
      </c>
      <c r="AD44" s="183">
        <f t="shared" si="4"/>
        <v>0</v>
      </c>
    </row>
    <row r="45" spans="1:30" outlineLevel="1" x14ac:dyDescent="0.35">
      <c r="B45" s="44"/>
      <c r="C45" s="41"/>
      <c r="D45" s="53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6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183">
        <f t="shared" si="3"/>
        <v>0</v>
      </c>
      <c r="AD45" s="183">
        <f t="shared" si="4"/>
        <v>0</v>
      </c>
    </row>
    <row r="46" spans="1:30" outlineLevel="1" x14ac:dyDescent="0.35">
      <c r="B46" s="44"/>
      <c r="C46" s="41"/>
      <c r="D46" s="53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67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183">
        <f t="shared" si="3"/>
        <v>0</v>
      </c>
      <c r="AD46" s="183">
        <f t="shared" si="4"/>
        <v>0</v>
      </c>
    </row>
    <row r="47" spans="1:30" x14ac:dyDescent="0.35">
      <c r="A47" s="38"/>
      <c r="B47" s="39" t="s">
        <v>113</v>
      </c>
      <c r="C47" s="39"/>
      <c r="D47" s="54">
        <f t="shared" ref="D47:AB47" si="12">SUM(D5:D46)/2</f>
        <v>0</v>
      </c>
      <c r="E47" s="39">
        <f t="shared" si="12"/>
        <v>0</v>
      </c>
      <c r="F47" s="39">
        <f t="shared" si="12"/>
        <v>0</v>
      </c>
      <c r="G47" s="39">
        <f t="shared" si="12"/>
        <v>0</v>
      </c>
      <c r="H47" s="39">
        <f t="shared" si="12"/>
        <v>0</v>
      </c>
      <c r="I47" s="39">
        <f t="shared" si="12"/>
        <v>0</v>
      </c>
      <c r="J47" s="39">
        <f t="shared" si="12"/>
        <v>0</v>
      </c>
      <c r="K47" s="39">
        <f t="shared" si="12"/>
        <v>0</v>
      </c>
      <c r="L47" s="39">
        <f t="shared" si="12"/>
        <v>0</v>
      </c>
      <c r="M47" s="39">
        <f t="shared" si="12"/>
        <v>0</v>
      </c>
      <c r="N47" s="39">
        <f t="shared" si="12"/>
        <v>0</v>
      </c>
      <c r="O47" s="39">
        <f t="shared" si="12"/>
        <v>0</v>
      </c>
      <c r="P47" s="39">
        <f t="shared" si="12"/>
        <v>0</v>
      </c>
      <c r="Q47" s="69">
        <f t="shared" si="12"/>
        <v>0</v>
      </c>
      <c r="R47" s="39">
        <f t="shared" si="12"/>
        <v>0</v>
      </c>
      <c r="S47" s="39">
        <f t="shared" si="12"/>
        <v>0</v>
      </c>
      <c r="T47" s="39">
        <f t="shared" si="12"/>
        <v>0</v>
      </c>
      <c r="U47" s="39">
        <f t="shared" si="12"/>
        <v>0</v>
      </c>
      <c r="V47" s="39">
        <f t="shared" si="12"/>
        <v>0</v>
      </c>
      <c r="W47" s="39">
        <f t="shared" si="12"/>
        <v>0</v>
      </c>
      <c r="X47" s="39">
        <f t="shared" si="12"/>
        <v>0</v>
      </c>
      <c r="Y47" s="39">
        <f t="shared" si="12"/>
        <v>0</v>
      </c>
      <c r="Z47" s="39">
        <f t="shared" si="12"/>
        <v>0</v>
      </c>
      <c r="AA47" s="39">
        <f t="shared" si="12"/>
        <v>0</v>
      </c>
      <c r="AB47" s="39">
        <f t="shared" si="12"/>
        <v>0</v>
      </c>
      <c r="AC47" s="54">
        <f>SUM(D47:P47)</f>
        <v>0</v>
      </c>
      <c r="AD47" s="54">
        <f>SUM(Q47:AB47)</f>
        <v>0</v>
      </c>
    </row>
    <row r="48" spans="1:30" x14ac:dyDescent="0.35">
      <c r="D48" s="30"/>
      <c r="Q48" s="103"/>
      <c r="AC48" s="30"/>
      <c r="AD48" s="30"/>
    </row>
    <row r="49" spans="1:30" x14ac:dyDescent="0.35">
      <c r="A49" s="22"/>
      <c r="B49" s="32" t="s">
        <v>112</v>
      </c>
      <c r="D49" s="30"/>
      <c r="Q49" s="103"/>
      <c r="AC49" s="30"/>
      <c r="AD49" s="30"/>
    </row>
    <row r="50" spans="1:30" hidden="1" outlineLevel="1" x14ac:dyDescent="0.35">
      <c r="B50" s="37" t="str">
        <f>IF(ISNONTEXT(B5),"",B5)</f>
        <v>Administrativo + Financeiro</v>
      </c>
      <c r="C50" s="37"/>
      <c r="D50" s="52">
        <f>SUM(D51:D56)</f>
        <v>0</v>
      </c>
      <c r="E50" s="37">
        <f t="shared" ref="E50" si="13">SUM(E51:E56)</f>
        <v>0</v>
      </c>
      <c r="F50" s="37">
        <f t="shared" ref="F50" si="14">SUM(F51:F56)</f>
        <v>0</v>
      </c>
      <c r="G50" s="37">
        <f t="shared" ref="G50" si="15">SUM(G51:G56)</f>
        <v>0</v>
      </c>
      <c r="H50" s="37">
        <f t="shared" ref="H50" si="16">SUM(H51:H56)</f>
        <v>0</v>
      </c>
      <c r="I50" s="37">
        <f t="shared" ref="I50" si="17">SUM(I51:I56)</f>
        <v>0</v>
      </c>
      <c r="J50" s="37">
        <f t="shared" ref="J50" si="18">SUM(J51:J56)</f>
        <v>0</v>
      </c>
      <c r="K50" s="37">
        <f t="shared" ref="K50" si="19">SUM(K51:K56)</f>
        <v>0</v>
      </c>
      <c r="L50" s="37">
        <f t="shared" ref="L50" si="20">SUM(L51:L56)</f>
        <v>0</v>
      </c>
      <c r="M50" s="37">
        <f t="shared" ref="M50" si="21">SUM(M51:M56)</f>
        <v>0</v>
      </c>
      <c r="N50" s="37">
        <f t="shared" ref="N50" si="22">SUM(N51:N56)</f>
        <v>0</v>
      </c>
      <c r="O50" s="37">
        <f t="shared" ref="O50" si="23">SUM(O51:O56)</f>
        <v>0</v>
      </c>
      <c r="P50" s="37">
        <f t="shared" ref="P50" si="24">SUM(P51:P56)</f>
        <v>0</v>
      </c>
      <c r="Q50" s="122">
        <f t="shared" ref="Q50" si="25">SUM(Q51:Q56)</f>
        <v>0</v>
      </c>
      <c r="R50" s="37">
        <f t="shared" ref="R50" si="26">SUM(R51:R56)</f>
        <v>0</v>
      </c>
      <c r="S50" s="37">
        <f t="shared" ref="S50" si="27">SUM(S51:S56)</f>
        <v>0</v>
      </c>
      <c r="T50" s="37">
        <f t="shared" ref="T50" si="28">SUM(T51:T56)</f>
        <v>0</v>
      </c>
      <c r="U50" s="37">
        <f t="shared" ref="U50" si="29">SUM(U51:U56)</f>
        <v>0</v>
      </c>
      <c r="V50" s="37">
        <f t="shared" ref="V50" si="30">SUM(V51:V56)</f>
        <v>0</v>
      </c>
      <c r="W50" s="37">
        <f t="shared" ref="W50" si="31">SUM(W51:W56)</f>
        <v>0</v>
      </c>
      <c r="X50" s="37">
        <f t="shared" ref="X50" si="32">SUM(X51:X56)</f>
        <v>0</v>
      </c>
      <c r="Y50" s="37">
        <f t="shared" ref="Y50" si="33">SUM(Y51:Y56)</f>
        <v>0</v>
      </c>
      <c r="Z50" s="37">
        <f t="shared" ref="Z50" si="34">SUM(Z51:Z56)</f>
        <v>0</v>
      </c>
      <c r="AA50" s="37">
        <f t="shared" ref="AA50" si="35">SUM(AA51:AA56)</f>
        <v>0</v>
      </c>
      <c r="AB50" s="37">
        <f t="shared" ref="AB50" si="36">SUM(AB51:AB56)</f>
        <v>0</v>
      </c>
      <c r="AC50" s="30"/>
      <c r="AD50" s="30"/>
    </row>
    <row r="51" spans="1:30" hidden="1" outlineLevel="1" x14ac:dyDescent="0.35">
      <c r="B51" s="45" t="str">
        <f t="shared" ref="B51:B91" si="37">IF(ISNONTEXT(B6),"",B6)</f>
        <v/>
      </c>
      <c r="C51" s="21"/>
      <c r="D51" s="55">
        <f>D6</f>
        <v>0</v>
      </c>
      <c r="E51" s="46">
        <f>E6+D51</f>
        <v>0</v>
      </c>
      <c r="F51" s="46">
        <f t="shared" ref="F51:AB56" si="38">F6+E51</f>
        <v>0</v>
      </c>
      <c r="G51" s="46">
        <f t="shared" si="38"/>
        <v>0</v>
      </c>
      <c r="H51" s="46">
        <f t="shared" si="38"/>
        <v>0</v>
      </c>
      <c r="I51" s="46">
        <f t="shared" si="38"/>
        <v>0</v>
      </c>
      <c r="J51" s="46">
        <f t="shared" si="38"/>
        <v>0</v>
      </c>
      <c r="K51" s="46">
        <f t="shared" si="38"/>
        <v>0</v>
      </c>
      <c r="L51" s="46">
        <f t="shared" si="38"/>
        <v>0</v>
      </c>
      <c r="M51" s="46">
        <f t="shared" si="38"/>
        <v>0</v>
      </c>
      <c r="N51" s="46">
        <f t="shared" si="38"/>
        <v>0</v>
      </c>
      <c r="O51" s="46">
        <f t="shared" si="38"/>
        <v>0</v>
      </c>
      <c r="P51" s="46">
        <f t="shared" si="38"/>
        <v>0</v>
      </c>
      <c r="Q51" s="123">
        <f t="shared" si="38"/>
        <v>0</v>
      </c>
      <c r="R51" s="46">
        <f t="shared" si="38"/>
        <v>0</v>
      </c>
      <c r="S51" s="46">
        <f t="shared" si="38"/>
        <v>0</v>
      </c>
      <c r="T51" s="46">
        <f t="shared" si="38"/>
        <v>0</v>
      </c>
      <c r="U51" s="46">
        <f t="shared" si="38"/>
        <v>0</v>
      </c>
      <c r="V51" s="46">
        <f t="shared" si="38"/>
        <v>0</v>
      </c>
      <c r="W51" s="46">
        <f t="shared" si="38"/>
        <v>0</v>
      </c>
      <c r="X51" s="46">
        <f t="shared" si="38"/>
        <v>0</v>
      </c>
      <c r="Y51" s="46">
        <f t="shared" si="38"/>
        <v>0</v>
      </c>
      <c r="Z51" s="46">
        <f t="shared" si="38"/>
        <v>0</v>
      </c>
      <c r="AA51" s="46">
        <f t="shared" si="38"/>
        <v>0</v>
      </c>
      <c r="AB51" s="46">
        <f t="shared" si="38"/>
        <v>0</v>
      </c>
      <c r="AC51" s="30"/>
      <c r="AD51" s="30"/>
    </row>
    <row r="52" spans="1:30" hidden="1" outlineLevel="1" x14ac:dyDescent="0.35">
      <c r="B52" s="45" t="str">
        <f t="shared" si="37"/>
        <v/>
      </c>
      <c r="C52" s="21"/>
      <c r="D52" s="55">
        <f t="shared" ref="D52:D56" si="39">D7</f>
        <v>0</v>
      </c>
      <c r="E52" s="46">
        <f t="shared" ref="E52:T56" si="40">E7+D52</f>
        <v>0</v>
      </c>
      <c r="F52" s="46">
        <f t="shared" si="40"/>
        <v>0</v>
      </c>
      <c r="G52" s="46">
        <f t="shared" si="40"/>
        <v>0</v>
      </c>
      <c r="H52" s="46">
        <f t="shared" si="40"/>
        <v>0</v>
      </c>
      <c r="I52" s="46">
        <f t="shared" si="40"/>
        <v>0</v>
      </c>
      <c r="J52" s="46">
        <f t="shared" si="40"/>
        <v>0</v>
      </c>
      <c r="K52" s="46">
        <f t="shared" si="40"/>
        <v>0</v>
      </c>
      <c r="L52" s="46">
        <f t="shared" si="40"/>
        <v>0</v>
      </c>
      <c r="M52" s="46">
        <f t="shared" si="40"/>
        <v>0</v>
      </c>
      <c r="N52" s="46">
        <f t="shared" si="40"/>
        <v>0</v>
      </c>
      <c r="O52" s="46">
        <f t="shared" si="40"/>
        <v>0</v>
      </c>
      <c r="P52" s="46">
        <f t="shared" si="40"/>
        <v>0</v>
      </c>
      <c r="Q52" s="123">
        <f t="shared" si="40"/>
        <v>0</v>
      </c>
      <c r="R52" s="46">
        <f t="shared" si="40"/>
        <v>0</v>
      </c>
      <c r="S52" s="46">
        <f t="shared" si="40"/>
        <v>0</v>
      </c>
      <c r="T52" s="46">
        <f t="shared" si="40"/>
        <v>0</v>
      </c>
      <c r="U52" s="46">
        <f t="shared" si="38"/>
        <v>0</v>
      </c>
      <c r="V52" s="46">
        <f t="shared" si="38"/>
        <v>0</v>
      </c>
      <c r="W52" s="46">
        <f t="shared" si="38"/>
        <v>0</v>
      </c>
      <c r="X52" s="46">
        <f t="shared" si="38"/>
        <v>0</v>
      </c>
      <c r="Y52" s="46">
        <f t="shared" si="38"/>
        <v>0</v>
      </c>
      <c r="Z52" s="46">
        <f t="shared" si="38"/>
        <v>0</v>
      </c>
      <c r="AA52" s="46">
        <f t="shared" si="38"/>
        <v>0</v>
      </c>
      <c r="AB52" s="46">
        <f t="shared" si="38"/>
        <v>0</v>
      </c>
      <c r="AC52" s="30"/>
      <c r="AD52" s="30"/>
    </row>
    <row r="53" spans="1:30" hidden="1" outlineLevel="1" x14ac:dyDescent="0.35">
      <c r="B53" s="45" t="str">
        <f t="shared" si="37"/>
        <v/>
      </c>
      <c r="C53" s="21"/>
      <c r="D53" s="55">
        <f t="shared" si="39"/>
        <v>0</v>
      </c>
      <c r="E53" s="46">
        <f t="shared" si="40"/>
        <v>0</v>
      </c>
      <c r="F53" s="46">
        <f t="shared" si="38"/>
        <v>0</v>
      </c>
      <c r="G53" s="46">
        <f t="shared" si="38"/>
        <v>0</v>
      </c>
      <c r="H53" s="46">
        <f t="shared" si="38"/>
        <v>0</v>
      </c>
      <c r="I53" s="46">
        <f t="shared" si="38"/>
        <v>0</v>
      </c>
      <c r="J53" s="46">
        <f t="shared" si="38"/>
        <v>0</v>
      </c>
      <c r="K53" s="46">
        <f t="shared" si="38"/>
        <v>0</v>
      </c>
      <c r="L53" s="46">
        <f t="shared" si="38"/>
        <v>0</v>
      </c>
      <c r="M53" s="46">
        <f t="shared" si="38"/>
        <v>0</v>
      </c>
      <c r="N53" s="46">
        <f t="shared" si="38"/>
        <v>0</v>
      </c>
      <c r="O53" s="46">
        <f t="shared" si="38"/>
        <v>0</v>
      </c>
      <c r="P53" s="46">
        <f t="shared" si="38"/>
        <v>0</v>
      </c>
      <c r="Q53" s="123">
        <f t="shared" si="38"/>
        <v>0</v>
      </c>
      <c r="R53" s="46">
        <f t="shared" si="38"/>
        <v>0</v>
      </c>
      <c r="S53" s="46">
        <f t="shared" si="38"/>
        <v>0</v>
      </c>
      <c r="T53" s="46">
        <f t="shared" si="38"/>
        <v>0</v>
      </c>
      <c r="U53" s="46">
        <f t="shared" si="38"/>
        <v>0</v>
      </c>
      <c r="V53" s="46">
        <f t="shared" si="38"/>
        <v>0</v>
      </c>
      <c r="W53" s="46">
        <f t="shared" si="38"/>
        <v>0</v>
      </c>
      <c r="X53" s="46">
        <f t="shared" si="38"/>
        <v>0</v>
      </c>
      <c r="Y53" s="46">
        <f t="shared" si="38"/>
        <v>0</v>
      </c>
      <c r="Z53" s="46">
        <f t="shared" si="38"/>
        <v>0</v>
      </c>
      <c r="AA53" s="46">
        <f t="shared" si="38"/>
        <v>0</v>
      </c>
      <c r="AB53" s="46">
        <f t="shared" si="38"/>
        <v>0</v>
      </c>
      <c r="AC53" s="30"/>
      <c r="AD53" s="30"/>
    </row>
    <row r="54" spans="1:30" hidden="1" outlineLevel="1" x14ac:dyDescent="0.35">
      <c r="B54" s="45" t="str">
        <f t="shared" si="37"/>
        <v/>
      </c>
      <c r="C54" s="21"/>
      <c r="D54" s="55">
        <f t="shared" si="39"/>
        <v>0</v>
      </c>
      <c r="E54" s="46">
        <f t="shared" si="40"/>
        <v>0</v>
      </c>
      <c r="F54" s="46">
        <f t="shared" si="38"/>
        <v>0</v>
      </c>
      <c r="G54" s="46">
        <f t="shared" si="38"/>
        <v>0</v>
      </c>
      <c r="H54" s="46">
        <f t="shared" si="38"/>
        <v>0</v>
      </c>
      <c r="I54" s="46">
        <f t="shared" si="38"/>
        <v>0</v>
      </c>
      <c r="J54" s="46">
        <f t="shared" si="38"/>
        <v>0</v>
      </c>
      <c r="K54" s="46">
        <f t="shared" si="38"/>
        <v>0</v>
      </c>
      <c r="L54" s="46">
        <f t="shared" si="38"/>
        <v>0</v>
      </c>
      <c r="M54" s="46">
        <f t="shared" si="38"/>
        <v>0</v>
      </c>
      <c r="N54" s="46">
        <f t="shared" si="38"/>
        <v>0</v>
      </c>
      <c r="O54" s="46">
        <f t="shared" si="38"/>
        <v>0</v>
      </c>
      <c r="P54" s="46">
        <f t="shared" si="38"/>
        <v>0</v>
      </c>
      <c r="Q54" s="123">
        <f t="shared" si="38"/>
        <v>0</v>
      </c>
      <c r="R54" s="46">
        <f t="shared" si="38"/>
        <v>0</v>
      </c>
      <c r="S54" s="46">
        <f t="shared" si="38"/>
        <v>0</v>
      </c>
      <c r="T54" s="46">
        <f t="shared" si="38"/>
        <v>0</v>
      </c>
      <c r="U54" s="46">
        <f t="shared" si="38"/>
        <v>0</v>
      </c>
      <c r="V54" s="46">
        <f t="shared" si="38"/>
        <v>0</v>
      </c>
      <c r="W54" s="46">
        <f t="shared" si="38"/>
        <v>0</v>
      </c>
      <c r="X54" s="46">
        <f t="shared" si="38"/>
        <v>0</v>
      </c>
      <c r="Y54" s="46">
        <f t="shared" si="38"/>
        <v>0</v>
      </c>
      <c r="Z54" s="46">
        <f t="shared" si="38"/>
        <v>0</v>
      </c>
      <c r="AA54" s="46">
        <f t="shared" si="38"/>
        <v>0</v>
      </c>
      <c r="AB54" s="46">
        <f t="shared" si="38"/>
        <v>0</v>
      </c>
      <c r="AC54" s="30"/>
      <c r="AD54" s="30"/>
    </row>
    <row r="55" spans="1:30" ht="12.75" hidden="1" customHeight="1" outlineLevel="1" x14ac:dyDescent="0.35">
      <c r="B55" s="45" t="str">
        <f t="shared" si="37"/>
        <v/>
      </c>
      <c r="C55" s="21"/>
      <c r="D55" s="55">
        <f t="shared" si="39"/>
        <v>0</v>
      </c>
      <c r="E55" s="46">
        <f t="shared" si="40"/>
        <v>0</v>
      </c>
      <c r="F55" s="46">
        <f t="shared" si="38"/>
        <v>0</v>
      </c>
      <c r="G55" s="46">
        <f t="shared" si="38"/>
        <v>0</v>
      </c>
      <c r="H55" s="46">
        <f t="shared" si="38"/>
        <v>0</v>
      </c>
      <c r="I55" s="46">
        <f t="shared" si="38"/>
        <v>0</v>
      </c>
      <c r="J55" s="46">
        <f t="shared" si="38"/>
        <v>0</v>
      </c>
      <c r="K55" s="46">
        <f t="shared" si="38"/>
        <v>0</v>
      </c>
      <c r="L55" s="46">
        <f t="shared" si="38"/>
        <v>0</v>
      </c>
      <c r="M55" s="46">
        <f t="shared" si="38"/>
        <v>0</v>
      </c>
      <c r="N55" s="46">
        <f t="shared" si="38"/>
        <v>0</v>
      </c>
      <c r="O55" s="46">
        <f t="shared" si="38"/>
        <v>0</v>
      </c>
      <c r="P55" s="46">
        <f t="shared" si="38"/>
        <v>0</v>
      </c>
      <c r="Q55" s="123">
        <f t="shared" si="38"/>
        <v>0</v>
      </c>
      <c r="R55" s="46">
        <f t="shared" si="38"/>
        <v>0</v>
      </c>
      <c r="S55" s="46">
        <f t="shared" si="38"/>
        <v>0</v>
      </c>
      <c r="T55" s="46">
        <f t="shared" si="38"/>
        <v>0</v>
      </c>
      <c r="U55" s="46">
        <f t="shared" si="38"/>
        <v>0</v>
      </c>
      <c r="V55" s="46">
        <f t="shared" si="38"/>
        <v>0</v>
      </c>
      <c r="W55" s="46">
        <f t="shared" si="38"/>
        <v>0</v>
      </c>
      <c r="X55" s="46">
        <f t="shared" si="38"/>
        <v>0</v>
      </c>
      <c r="Y55" s="46">
        <f t="shared" si="38"/>
        <v>0</v>
      </c>
      <c r="Z55" s="46">
        <f t="shared" si="38"/>
        <v>0</v>
      </c>
      <c r="AA55" s="46">
        <f t="shared" si="38"/>
        <v>0</v>
      </c>
      <c r="AB55" s="46">
        <f t="shared" si="38"/>
        <v>0</v>
      </c>
      <c r="AC55" s="30"/>
      <c r="AD55" s="30"/>
    </row>
    <row r="56" spans="1:30" hidden="1" outlineLevel="1" x14ac:dyDescent="0.35">
      <c r="B56" s="45" t="str">
        <f t="shared" si="37"/>
        <v/>
      </c>
      <c r="C56" s="21"/>
      <c r="D56" s="55">
        <f t="shared" si="39"/>
        <v>0</v>
      </c>
      <c r="E56" s="46">
        <f t="shared" si="40"/>
        <v>0</v>
      </c>
      <c r="F56" s="46">
        <f t="shared" si="38"/>
        <v>0</v>
      </c>
      <c r="G56" s="46">
        <f t="shared" si="38"/>
        <v>0</v>
      </c>
      <c r="H56" s="46">
        <f t="shared" si="38"/>
        <v>0</v>
      </c>
      <c r="I56" s="46">
        <f t="shared" si="38"/>
        <v>0</v>
      </c>
      <c r="J56" s="46">
        <f t="shared" si="38"/>
        <v>0</v>
      </c>
      <c r="K56" s="46">
        <f t="shared" si="38"/>
        <v>0</v>
      </c>
      <c r="L56" s="46">
        <f t="shared" si="38"/>
        <v>0</v>
      </c>
      <c r="M56" s="46">
        <f t="shared" si="38"/>
        <v>0</v>
      </c>
      <c r="N56" s="46">
        <f t="shared" si="38"/>
        <v>0</v>
      </c>
      <c r="O56" s="46">
        <f t="shared" si="38"/>
        <v>0</v>
      </c>
      <c r="P56" s="46">
        <f t="shared" si="38"/>
        <v>0</v>
      </c>
      <c r="Q56" s="123">
        <f t="shared" si="38"/>
        <v>0</v>
      </c>
      <c r="R56" s="46">
        <f t="shared" si="38"/>
        <v>0</v>
      </c>
      <c r="S56" s="46">
        <f t="shared" si="38"/>
        <v>0</v>
      </c>
      <c r="T56" s="46">
        <f t="shared" si="38"/>
        <v>0</v>
      </c>
      <c r="U56" s="46">
        <f t="shared" si="38"/>
        <v>0</v>
      </c>
      <c r="V56" s="46">
        <f t="shared" si="38"/>
        <v>0</v>
      </c>
      <c r="W56" s="46">
        <f t="shared" si="38"/>
        <v>0</v>
      </c>
      <c r="X56" s="46">
        <f t="shared" si="38"/>
        <v>0</v>
      </c>
      <c r="Y56" s="46">
        <f t="shared" si="38"/>
        <v>0</v>
      </c>
      <c r="Z56" s="46">
        <f t="shared" si="38"/>
        <v>0</v>
      </c>
      <c r="AA56" s="46">
        <f t="shared" si="38"/>
        <v>0</v>
      </c>
      <c r="AB56" s="46">
        <f t="shared" si="38"/>
        <v>0</v>
      </c>
      <c r="AC56" s="30"/>
      <c r="AD56" s="30"/>
    </row>
    <row r="57" spans="1:30" hidden="1" outlineLevel="1" x14ac:dyDescent="0.35">
      <c r="B57" s="37" t="str">
        <f t="shared" si="37"/>
        <v>Tecnologia</v>
      </c>
      <c r="C57" s="37"/>
      <c r="D57" s="52">
        <f>SUM(D58:D64)</f>
        <v>0</v>
      </c>
      <c r="E57" s="37">
        <f t="shared" ref="E57" si="41">SUM(E58:E64)</f>
        <v>0</v>
      </c>
      <c r="F57" s="37">
        <f t="shared" ref="F57" si="42">SUM(F58:F64)</f>
        <v>0</v>
      </c>
      <c r="G57" s="37">
        <f t="shared" ref="G57" si="43">SUM(G58:G64)</f>
        <v>0</v>
      </c>
      <c r="H57" s="37">
        <f t="shared" ref="H57" si="44">SUM(H58:H64)</f>
        <v>0</v>
      </c>
      <c r="I57" s="37">
        <f t="shared" ref="I57" si="45">SUM(I58:I64)</f>
        <v>0</v>
      </c>
      <c r="J57" s="37">
        <f t="shared" ref="J57" si="46">SUM(J58:J64)</f>
        <v>0</v>
      </c>
      <c r="K57" s="37">
        <f t="shared" ref="K57" si="47">SUM(K58:K64)</f>
        <v>0</v>
      </c>
      <c r="L57" s="37">
        <f t="shared" ref="L57" si="48">SUM(L58:L64)</f>
        <v>0</v>
      </c>
      <c r="M57" s="37">
        <f t="shared" ref="M57" si="49">SUM(M58:M64)</f>
        <v>0</v>
      </c>
      <c r="N57" s="37">
        <f t="shared" ref="N57" si="50">SUM(N58:N64)</f>
        <v>0</v>
      </c>
      <c r="O57" s="37">
        <f t="shared" ref="O57" si="51">SUM(O58:O64)</f>
        <v>0</v>
      </c>
      <c r="P57" s="37">
        <f t="shared" ref="P57" si="52">SUM(P58:P64)</f>
        <v>0</v>
      </c>
      <c r="Q57" s="122">
        <f t="shared" ref="Q57" si="53">SUM(Q58:Q64)</f>
        <v>0</v>
      </c>
      <c r="R57" s="37">
        <f t="shared" ref="R57" si="54">SUM(R58:R64)</f>
        <v>0</v>
      </c>
      <c r="S57" s="37">
        <f t="shared" ref="S57" si="55">SUM(S58:S64)</f>
        <v>0</v>
      </c>
      <c r="T57" s="37">
        <f t="shared" ref="T57" si="56">SUM(T58:T64)</f>
        <v>0</v>
      </c>
      <c r="U57" s="37">
        <f t="shared" ref="U57" si="57">SUM(U58:U64)</f>
        <v>0</v>
      </c>
      <c r="V57" s="37">
        <f t="shared" ref="V57" si="58">SUM(V58:V64)</f>
        <v>0</v>
      </c>
      <c r="W57" s="37">
        <f t="shared" ref="W57" si="59">SUM(W58:W64)</f>
        <v>0</v>
      </c>
      <c r="X57" s="37">
        <f t="shared" ref="X57" si="60">SUM(X58:X64)</f>
        <v>0</v>
      </c>
      <c r="Y57" s="37">
        <f t="shared" ref="Y57" si="61">SUM(Y58:Y64)</f>
        <v>0</v>
      </c>
      <c r="Z57" s="37">
        <f t="shared" ref="Z57" si="62">SUM(Z58:Z64)</f>
        <v>0</v>
      </c>
      <c r="AA57" s="37">
        <f t="shared" ref="AA57" si="63">SUM(AA58:AA64)</f>
        <v>0</v>
      </c>
      <c r="AB57" s="37">
        <f t="shared" ref="AB57" si="64">SUM(AB58:AB64)</f>
        <v>0</v>
      </c>
      <c r="AC57" s="30"/>
      <c r="AD57" s="30"/>
    </row>
    <row r="58" spans="1:30" hidden="1" outlineLevel="1" x14ac:dyDescent="0.35">
      <c r="B58" s="45" t="str">
        <f t="shared" si="37"/>
        <v/>
      </c>
      <c r="C58" s="21"/>
      <c r="D58" s="55">
        <f t="shared" ref="D58:D64" si="65">D13</f>
        <v>0</v>
      </c>
      <c r="E58" s="46">
        <f>E13+D58</f>
        <v>0</v>
      </c>
      <c r="F58" s="46">
        <f t="shared" ref="F58:AB64" si="66">F13+E58</f>
        <v>0</v>
      </c>
      <c r="G58" s="46">
        <f t="shared" si="66"/>
        <v>0</v>
      </c>
      <c r="H58" s="46">
        <f t="shared" si="66"/>
        <v>0</v>
      </c>
      <c r="I58" s="46">
        <f t="shared" si="66"/>
        <v>0</v>
      </c>
      <c r="J58" s="46">
        <f t="shared" si="66"/>
        <v>0</v>
      </c>
      <c r="K58" s="46">
        <f t="shared" si="66"/>
        <v>0</v>
      </c>
      <c r="L58" s="46">
        <f t="shared" si="66"/>
        <v>0</v>
      </c>
      <c r="M58" s="46">
        <f t="shared" si="66"/>
        <v>0</v>
      </c>
      <c r="N58" s="46">
        <f t="shared" si="66"/>
        <v>0</v>
      </c>
      <c r="O58" s="46">
        <f t="shared" si="66"/>
        <v>0</v>
      </c>
      <c r="P58" s="46">
        <f t="shared" si="66"/>
        <v>0</v>
      </c>
      <c r="Q58" s="123">
        <f t="shared" si="66"/>
        <v>0</v>
      </c>
      <c r="R58" s="46">
        <f t="shared" si="66"/>
        <v>0</v>
      </c>
      <c r="S58" s="46">
        <f t="shared" si="66"/>
        <v>0</v>
      </c>
      <c r="T58" s="46">
        <f t="shared" si="66"/>
        <v>0</v>
      </c>
      <c r="U58" s="46">
        <f t="shared" si="66"/>
        <v>0</v>
      </c>
      <c r="V58" s="46">
        <f t="shared" si="66"/>
        <v>0</v>
      </c>
      <c r="W58" s="46">
        <f t="shared" si="66"/>
        <v>0</v>
      </c>
      <c r="X58" s="46">
        <f t="shared" si="66"/>
        <v>0</v>
      </c>
      <c r="Y58" s="46">
        <f t="shared" si="66"/>
        <v>0</v>
      </c>
      <c r="Z58" s="46">
        <f t="shared" si="66"/>
        <v>0</v>
      </c>
      <c r="AA58" s="46">
        <f t="shared" si="66"/>
        <v>0</v>
      </c>
      <c r="AB58" s="46">
        <f t="shared" si="66"/>
        <v>0</v>
      </c>
      <c r="AC58" s="30"/>
      <c r="AD58" s="30"/>
    </row>
    <row r="59" spans="1:30" hidden="1" outlineLevel="1" x14ac:dyDescent="0.35">
      <c r="B59" s="45" t="str">
        <f t="shared" si="37"/>
        <v/>
      </c>
      <c r="C59" s="21"/>
      <c r="D59" s="55">
        <f t="shared" si="65"/>
        <v>0</v>
      </c>
      <c r="E59" s="46">
        <f t="shared" ref="E59:T64" si="67">E14+D59</f>
        <v>0</v>
      </c>
      <c r="F59" s="46">
        <f t="shared" si="67"/>
        <v>0</v>
      </c>
      <c r="G59" s="46">
        <f t="shared" si="67"/>
        <v>0</v>
      </c>
      <c r="H59" s="46">
        <f t="shared" si="67"/>
        <v>0</v>
      </c>
      <c r="I59" s="46">
        <f t="shared" si="67"/>
        <v>0</v>
      </c>
      <c r="J59" s="46">
        <f t="shared" si="67"/>
        <v>0</v>
      </c>
      <c r="K59" s="46">
        <f t="shared" si="67"/>
        <v>0</v>
      </c>
      <c r="L59" s="46">
        <f t="shared" si="67"/>
        <v>0</v>
      </c>
      <c r="M59" s="46">
        <f t="shared" si="67"/>
        <v>0</v>
      </c>
      <c r="N59" s="46">
        <f t="shared" si="67"/>
        <v>0</v>
      </c>
      <c r="O59" s="46">
        <f t="shared" si="67"/>
        <v>0</v>
      </c>
      <c r="P59" s="46">
        <f t="shared" si="67"/>
        <v>0</v>
      </c>
      <c r="Q59" s="123">
        <f t="shared" si="67"/>
        <v>0</v>
      </c>
      <c r="R59" s="46">
        <f t="shared" si="67"/>
        <v>0</v>
      </c>
      <c r="S59" s="46">
        <f t="shared" si="67"/>
        <v>0</v>
      </c>
      <c r="T59" s="46">
        <f t="shared" si="67"/>
        <v>0</v>
      </c>
      <c r="U59" s="46">
        <f t="shared" si="66"/>
        <v>0</v>
      </c>
      <c r="V59" s="46">
        <f t="shared" si="66"/>
        <v>0</v>
      </c>
      <c r="W59" s="46">
        <f t="shared" si="66"/>
        <v>0</v>
      </c>
      <c r="X59" s="46">
        <f t="shared" si="66"/>
        <v>0</v>
      </c>
      <c r="Y59" s="46">
        <f t="shared" si="66"/>
        <v>0</v>
      </c>
      <c r="Z59" s="46">
        <f t="shared" si="66"/>
        <v>0</v>
      </c>
      <c r="AA59" s="46">
        <f t="shared" si="66"/>
        <v>0</v>
      </c>
      <c r="AB59" s="46">
        <f t="shared" si="66"/>
        <v>0</v>
      </c>
      <c r="AC59" s="30"/>
      <c r="AD59" s="30"/>
    </row>
    <row r="60" spans="1:30" hidden="1" outlineLevel="1" x14ac:dyDescent="0.35">
      <c r="B60" s="45" t="str">
        <f t="shared" si="37"/>
        <v/>
      </c>
      <c r="C60" s="21"/>
      <c r="D60" s="55">
        <f t="shared" si="65"/>
        <v>0</v>
      </c>
      <c r="E60" s="46">
        <f t="shared" si="67"/>
        <v>0</v>
      </c>
      <c r="F60" s="46">
        <f t="shared" si="66"/>
        <v>0</v>
      </c>
      <c r="G60" s="46">
        <f t="shared" si="66"/>
        <v>0</v>
      </c>
      <c r="H60" s="46">
        <f t="shared" si="66"/>
        <v>0</v>
      </c>
      <c r="I60" s="46">
        <f t="shared" si="66"/>
        <v>0</v>
      </c>
      <c r="J60" s="46">
        <f t="shared" si="66"/>
        <v>0</v>
      </c>
      <c r="K60" s="46">
        <f t="shared" si="66"/>
        <v>0</v>
      </c>
      <c r="L60" s="46">
        <f t="shared" si="66"/>
        <v>0</v>
      </c>
      <c r="M60" s="46">
        <f t="shared" si="66"/>
        <v>0</v>
      </c>
      <c r="N60" s="46">
        <f t="shared" si="66"/>
        <v>0</v>
      </c>
      <c r="O60" s="46">
        <f t="shared" si="66"/>
        <v>0</v>
      </c>
      <c r="P60" s="46">
        <f t="shared" si="66"/>
        <v>0</v>
      </c>
      <c r="Q60" s="123">
        <f t="shared" si="66"/>
        <v>0</v>
      </c>
      <c r="R60" s="46">
        <f t="shared" si="66"/>
        <v>0</v>
      </c>
      <c r="S60" s="46">
        <f t="shared" si="66"/>
        <v>0</v>
      </c>
      <c r="T60" s="46">
        <f t="shared" si="66"/>
        <v>0</v>
      </c>
      <c r="U60" s="46">
        <f t="shared" si="66"/>
        <v>0</v>
      </c>
      <c r="V60" s="46">
        <f t="shared" si="66"/>
        <v>0</v>
      </c>
      <c r="W60" s="46">
        <f t="shared" si="66"/>
        <v>0</v>
      </c>
      <c r="X60" s="46">
        <f t="shared" si="66"/>
        <v>0</v>
      </c>
      <c r="Y60" s="46">
        <f t="shared" si="66"/>
        <v>0</v>
      </c>
      <c r="Z60" s="46">
        <f t="shared" si="66"/>
        <v>0</v>
      </c>
      <c r="AA60" s="46">
        <f t="shared" si="66"/>
        <v>0</v>
      </c>
      <c r="AB60" s="46">
        <f t="shared" si="66"/>
        <v>0</v>
      </c>
      <c r="AC60" s="30"/>
      <c r="AD60" s="30"/>
    </row>
    <row r="61" spans="1:30" hidden="1" outlineLevel="1" x14ac:dyDescent="0.35">
      <c r="B61" s="45" t="str">
        <f t="shared" si="37"/>
        <v/>
      </c>
      <c r="C61" s="21"/>
      <c r="D61" s="55">
        <f t="shared" si="65"/>
        <v>0</v>
      </c>
      <c r="E61" s="46">
        <f t="shared" si="67"/>
        <v>0</v>
      </c>
      <c r="F61" s="46">
        <f t="shared" si="66"/>
        <v>0</v>
      </c>
      <c r="G61" s="46">
        <f t="shared" si="66"/>
        <v>0</v>
      </c>
      <c r="H61" s="46">
        <f t="shared" si="66"/>
        <v>0</v>
      </c>
      <c r="I61" s="46">
        <f t="shared" si="66"/>
        <v>0</v>
      </c>
      <c r="J61" s="46">
        <f t="shared" si="66"/>
        <v>0</v>
      </c>
      <c r="K61" s="46">
        <f t="shared" si="66"/>
        <v>0</v>
      </c>
      <c r="L61" s="46">
        <f t="shared" si="66"/>
        <v>0</v>
      </c>
      <c r="M61" s="46">
        <f t="shared" si="66"/>
        <v>0</v>
      </c>
      <c r="N61" s="46">
        <f t="shared" si="66"/>
        <v>0</v>
      </c>
      <c r="O61" s="46">
        <f t="shared" si="66"/>
        <v>0</v>
      </c>
      <c r="P61" s="46">
        <f t="shared" si="66"/>
        <v>0</v>
      </c>
      <c r="Q61" s="123">
        <f t="shared" si="66"/>
        <v>0</v>
      </c>
      <c r="R61" s="46">
        <f t="shared" si="66"/>
        <v>0</v>
      </c>
      <c r="S61" s="46">
        <f t="shared" si="66"/>
        <v>0</v>
      </c>
      <c r="T61" s="46">
        <f t="shared" si="66"/>
        <v>0</v>
      </c>
      <c r="U61" s="46">
        <f t="shared" si="66"/>
        <v>0</v>
      </c>
      <c r="V61" s="46">
        <f t="shared" si="66"/>
        <v>0</v>
      </c>
      <c r="W61" s="46">
        <f t="shared" si="66"/>
        <v>0</v>
      </c>
      <c r="X61" s="46">
        <f t="shared" si="66"/>
        <v>0</v>
      </c>
      <c r="Y61" s="46">
        <f t="shared" si="66"/>
        <v>0</v>
      </c>
      <c r="Z61" s="46">
        <f t="shared" si="66"/>
        <v>0</v>
      </c>
      <c r="AA61" s="46">
        <f t="shared" si="66"/>
        <v>0</v>
      </c>
      <c r="AB61" s="46">
        <f t="shared" si="66"/>
        <v>0</v>
      </c>
      <c r="AC61" s="30"/>
      <c r="AD61" s="30"/>
    </row>
    <row r="62" spans="1:30" hidden="1" outlineLevel="1" x14ac:dyDescent="0.35">
      <c r="B62" s="45" t="str">
        <f t="shared" si="37"/>
        <v/>
      </c>
      <c r="C62" s="21"/>
      <c r="D62" s="55">
        <f t="shared" si="65"/>
        <v>0</v>
      </c>
      <c r="E62" s="46">
        <f t="shared" si="67"/>
        <v>0</v>
      </c>
      <c r="F62" s="46">
        <f t="shared" si="66"/>
        <v>0</v>
      </c>
      <c r="G62" s="46">
        <f t="shared" si="66"/>
        <v>0</v>
      </c>
      <c r="H62" s="46">
        <f t="shared" si="66"/>
        <v>0</v>
      </c>
      <c r="I62" s="46">
        <f t="shared" si="66"/>
        <v>0</v>
      </c>
      <c r="J62" s="46">
        <f t="shared" si="66"/>
        <v>0</v>
      </c>
      <c r="K62" s="46">
        <f t="shared" si="66"/>
        <v>0</v>
      </c>
      <c r="L62" s="46">
        <f t="shared" si="66"/>
        <v>0</v>
      </c>
      <c r="M62" s="46">
        <f t="shared" si="66"/>
        <v>0</v>
      </c>
      <c r="N62" s="46">
        <f t="shared" si="66"/>
        <v>0</v>
      </c>
      <c r="O62" s="46">
        <f t="shared" si="66"/>
        <v>0</v>
      </c>
      <c r="P62" s="46">
        <f t="shared" si="66"/>
        <v>0</v>
      </c>
      <c r="Q62" s="123">
        <f t="shared" si="66"/>
        <v>0</v>
      </c>
      <c r="R62" s="46">
        <f t="shared" si="66"/>
        <v>0</v>
      </c>
      <c r="S62" s="46">
        <f t="shared" si="66"/>
        <v>0</v>
      </c>
      <c r="T62" s="46">
        <f t="shared" si="66"/>
        <v>0</v>
      </c>
      <c r="U62" s="46">
        <f t="shared" si="66"/>
        <v>0</v>
      </c>
      <c r="V62" s="46">
        <f t="shared" si="66"/>
        <v>0</v>
      </c>
      <c r="W62" s="46">
        <f t="shared" si="66"/>
        <v>0</v>
      </c>
      <c r="X62" s="46">
        <f t="shared" si="66"/>
        <v>0</v>
      </c>
      <c r="Y62" s="46">
        <f t="shared" si="66"/>
        <v>0</v>
      </c>
      <c r="Z62" s="46">
        <f t="shared" si="66"/>
        <v>0</v>
      </c>
      <c r="AA62" s="46">
        <f t="shared" si="66"/>
        <v>0</v>
      </c>
      <c r="AB62" s="46">
        <f t="shared" si="66"/>
        <v>0</v>
      </c>
      <c r="AC62" s="30"/>
      <c r="AD62" s="30"/>
    </row>
    <row r="63" spans="1:30" hidden="1" outlineLevel="1" x14ac:dyDescent="0.35">
      <c r="B63" s="45" t="str">
        <f t="shared" si="37"/>
        <v/>
      </c>
      <c r="C63" s="21"/>
      <c r="D63" s="55">
        <f t="shared" si="65"/>
        <v>0</v>
      </c>
      <c r="E63" s="46">
        <f t="shared" si="67"/>
        <v>0</v>
      </c>
      <c r="F63" s="46">
        <f t="shared" si="66"/>
        <v>0</v>
      </c>
      <c r="G63" s="46">
        <f t="shared" si="66"/>
        <v>0</v>
      </c>
      <c r="H63" s="46">
        <f t="shared" si="66"/>
        <v>0</v>
      </c>
      <c r="I63" s="46">
        <f t="shared" si="66"/>
        <v>0</v>
      </c>
      <c r="J63" s="46">
        <f t="shared" si="66"/>
        <v>0</v>
      </c>
      <c r="K63" s="46">
        <f t="shared" si="66"/>
        <v>0</v>
      </c>
      <c r="L63" s="46">
        <f t="shared" si="66"/>
        <v>0</v>
      </c>
      <c r="M63" s="46">
        <f t="shared" si="66"/>
        <v>0</v>
      </c>
      <c r="N63" s="46">
        <f t="shared" si="66"/>
        <v>0</v>
      </c>
      <c r="O63" s="46">
        <f t="shared" si="66"/>
        <v>0</v>
      </c>
      <c r="P63" s="46">
        <f t="shared" si="66"/>
        <v>0</v>
      </c>
      <c r="Q63" s="123">
        <f t="shared" si="66"/>
        <v>0</v>
      </c>
      <c r="R63" s="46">
        <f t="shared" si="66"/>
        <v>0</v>
      </c>
      <c r="S63" s="46">
        <f t="shared" si="66"/>
        <v>0</v>
      </c>
      <c r="T63" s="46">
        <f t="shared" si="66"/>
        <v>0</v>
      </c>
      <c r="U63" s="46">
        <f t="shared" si="66"/>
        <v>0</v>
      </c>
      <c r="V63" s="46">
        <f t="shared" si="66"/>
        <v>0</v>
      </c>
      <c r="W63" s="46">
        <f t="shared" si="66"/>
        <v>0</v>
      </c>
      <c r="X63" s="46">
        <f t="shared" si="66"/>
        <v>0</v>
      </c>
      <c r="Y63" s="46">
        <f t="shared" si="66"/>
        <v>0</v>
      </c>
      <c r="Z63" s="46">
        <f t="shared" si="66"/>
        <v>0</v>
      </c>
      <c r="AA63" s="46">
        <f t="shared" si="66"/>
        <v>0</v>
      </c>
      <c r="AB63" s="46">
        <f t="shared" si="66"/>
        <v>0</v>
      </c>
      <c r="AC63" s="30"/>
      <c r="AD63" s="30"/>
    </row>
    <row r="64" spans="1:30" hidden="1" outlineLevel="1" x14ac:dyDescent="0.35">
      <c r="B64" s="45" t="str">
        <f t="shared" si="37"/>
        <v/>
      </c>
      <c r="C64" s="21"/>
      <c r="D64" s="55">
        <f t="shared" si="65"/>
        <v>0</v>
      </c>
      <c r="E64" s="46">
        <f t="shared" si="67"/>
        <v>0</v>
      </c>
      <c r="F64" s="46">
        <f t="shared" si="66"/>
        <v>0</v>
      </c>
      <c r="G64" s="46">
        <f t="shared" si="66"/>
        <v>0</v>
      </c>
      <c r="H64" s="46">
        <f t="shared" si="66"/>
        <v>0</v>
      </c>
      <c r="I64" s="46">
        <f t="shared" si="66"/>
        <v>0</v>
      </c>
      <c r="J64" s="46">
        <f t="shared" si="66"/>
        <v>0</v>
      </c>
      <c r="K64" s="46">
        <f t="shared" si="66"/>
        <v>0</v>
      </c>
      <c r="L64" s="46">
        <f t="shared" si="66"/>
        <v>0</v>
      </c>
      <c r="M64" s="46">
        <f t="shared" si="66"/>
        <v>0</v>
      </c>
      <c r="N64" s="46">
        <f t="shared" si="66"/>
        <v>0</v>
      </c>
      <c r="O64" s="46">
        <f t="shared" si="66"/>
        <v>0</v>
      </c>
      <c r="P64" s="46">
        <f t="shared" si="66"/>
        <v>0</v>
      </c>
      <c r="Q64" s="123">
        <f t="shared" si="66"/>
        <v>0</v>
      </c>
      <c r="R64" s="46">
        <f t="shared" si="66"/>
        <v>0</v>
      </c>
      <c r="S64" s="46">
        <f t="shared" si="66"/>
        <v>0</v>
      </c>
      <c r="T64" s="46">
        <f t="shared" si="66"/>
        <v>0</v>
      </c>
      <c r="U64" s="46">
        <f t="shared" si="66"/>
        <v>0</v>
      </c>
      <c r="V64" s="46">
        <f t="shared" si="66"/>
        <v>0</v>
      </c>
      <c r="W64" s="46">
        <f t="shared" si="66"/>
        <v>0</v>
      </c>
      <c r="X64" s="46">
        <f t="shared" si="66"/>
        <v>0</v>
      </c>
      <c r="Y64" s="46">
        <f t="shared" si="66"/>
        <v>0</v>
      </c>
      <c r="Z64" s="46">
        <f t="shared" si="66"/>
        <v>0</v>
      </c>
      <c r="AA64" s="46">
        <f t="shared" si="66"/>
        <v>0</v>
      </c>
      <c r="AB64" s="46">
        <f t="shared" si="66"/>
        <v>0</v>
      </c>
      <c r="AC64" s="30"/>
      <c r="AD64" s="30"/>
    </row>
    <row r="65" spans="2:30" hidden="1" outlineLevel="1" x14ac:dyDescent="0.35">
      <c r="B65" s="37" t="str">
        <f t="shared" si="37"/>
        <v>Vendas</v>
      </c>
      <c r="C65" s="37"/>
      <c r="D65" s="52">
        <f>SUM(D66:D70)</f>
        <v>0</v>
      </c>
      <c r="E65" s="37">
        <f t="shared" ref="E65" si="68">SUM(E66:E70)</f>
        <v>0</v>
      </c>
      <c r="F65" s="37">
        <f t="shared" ref="F65" si="69">SUM(F66:F70)</f>
        <v>0</v>
      </c>
      <c r="G65" s="37">
        <f t="shared" ref="G65" si="70">SUM(G66:G70)</f>
        <v>0</v>
      </c>
      <c r="H65" s="37">
        <f t="shared" ref="H65" si="71">SUM(H66:H70)</f>
        <v>0</v>
      </c>
      <c r="I65" s="37">
        <f t="shared" ref="I65" si="72">SUM(I66:I70)</f>
        <v>0</v>
      </c>
      <c r="J65" s="37">
        <f t="shared" ref="J65" si="73">SUM(J66:J70)</f>
        <v>0</v>
      </c>
      <c r="K65" s="37">
        <f t="shared" ref="K65" si="74">SUM(K66:K70)</f>
        <v>0</v>
      </c>
      <c r="L65" s="37">
        <f t="shared" ref="L65" si="75">SUM(L66:L70)</f>
        <v>0</v>
      </c>
      <c r="M65" s="37">
        <f t="shared" ref="M65" si="76">SUM(M66:M70)</f>
        <v>0</v>
      </c>
      <c r="N65" s="37">
        <f t="shared" ref="N65" si="77">SUM(N66:N70)</f>
        <v>0</v>
      </c>
      <c r="O65" s="37">
        <f t="shared" ref="O65" si="78">SUM(O66:O70)</f>
        <v>0</v>
      </c>
      <c r="P65" s="37">
        <f t="shared" ref="P65" si="79">SUM(P66:P70)</f>
        <v>0</v>
      </c>
      <c r="Q65" s="122">
        <f t="shared" ref="Q65" si="80">SUM(Q66:Q70)</f>
        <v>0</v>
      </c>
      <c r="R65" s="37">
        <f t="shared" ref="R65" si="81">SUM(R66:R70)</f>
        <v>0</v>
      </c>
      <c r="S65" s="37">
        <f t="shared" ref="S65" si="82">SUM(S66:S70)</f>
        <v>0</v>
      </c>
      <c r="T65" s="37">
        <f t="shared" ref="T65" si="83">SUM(T66:T70)</f>
        <v>0</v>
      </c>
      <c r="U65" s="37">
        <f t="shared" ref="U65" si="84">SUM(U66:U70)</f>
        <v>0</v>
      </c>
      <c r="V65" s="37">
        <f t="shared" ref="V65" si="85">SUM(V66:V70)</f>
        <v>0</v>
      </c>
      <c r="W65" s="37">
        <f t="shared" ref="W65" si="86">SUM(W66:W70)</f>
        <v>0</v>
      </c>
      <c r="X65" s="37">
        <f t="shared" ref="X65" si="87">SUM(X66:X70)</f>
        <v>0</v>
      </c>
      <c r="Y65" s="37">
        <f t="shared" ref="Y65" si="88">SUM(Y66:Y70)</f>
        <v>0</v>
      </c>
      <c r="Z65" s="37">
        <f t="shared" ref="Z65" si="89">SUM(Z66:Z70)</f>
        <v>0</v>
      </c>
      <c r="AA65" s="37">
        <f t="shared" ref="AA65" si="90">SUM(AA66:AA70)</f>
        <v>0</v>
      </c>
      <c r="AB65" s="37">
        <f t="shared" ref="AB65" si="91">SUM(AB66:AB70)</f>
        <v>0</v>
      </c>
      <c r="AC65" s="30"/>
      <c r="AD65" s="30"/>
    </row>
    <row r="66" spans="2:30" hidden="1" outlineLevel="1" x14ac:dyDescent="0.35">
      <c r="B66" s="45" t="str">
        <f t="shared" si="37"/>
        <v/>
      </c>
      <c r="C66" s="21"/>
      <c r="D66" s="55">
        <f t="shared" ref="D66:D70" si="92">D21</f>
        <v>0</v>
      </c>
      <c r="E66" s="46">
        <f t="shared" ref="E66:T70" si="93">E21+D66</f>
        <v>0</v>
      </c>
      <c r="F66" s="46">
        <f t="shared" si="93"/>
        <v>0</v>
      </c>
      <c r="G66" s="46">
        <f t="shared" si="93"/>
        <v>0</v>
      </c>
      <c r="H66" s="46">
        <f t="shared" si="93"/>
        <v>0</v>
      </c>
      <c r="I66" s="46">
        <f t="shared" si="93"/>
        <v>0</v>
      </c>
      <c r="J66" s="46">
        <f t="shared" si="93"/>
        <v>0</v>
      </c>
      <c r="K66" s="46">
        <f t="shared" si="93"/>
        <v>0</v>
      </c>
      <c r="L66" s="46">
        <f t="shared" si="93"/>
        <v>0</v>
      </c>
      <c r="M66" s="46">
        <f t="shared" si="93"/>
        <v>0</v>
      </c>
      <c r="N66" s="46">
        <f t="shared" si="93"/>
        <v>0</v>
      </c>
      <c r="O66" s="46">
        <f t="shared" si="93"/>
        <v>0</v>
      </c>
      <c r="P66" s="46">
        <f t="shared" si="93"/>
        <v>0</v>
      </c>
      <c r="Q66" s="123">
        <f t="shared" si="93"/>
        <v>0</v>
      </c>
      <c r="R66" s="46">
        <f t="shared" si="93"/>
        <v>0</v>
      </c>
      <c r="S66" s="46">
        <f t="shared" si="93"/>
        <v>0</v>
      </c>
      <c r="T66" s="46">
        <f t="shared" si="93"/>
        <v>0</v>
      </c>
      <c r="U66" s="46">
        <f t="shared" ref="F66:AB70" si="94">U21+T66</f>
        <v>0</v>
      </c>
      <c r="V66" s="46">
        <f t="shared" si="94"/>
        <v>0</v>
      </c>
      <c r="W66" s="46">
        <f t="shared" si="94"/>
        <v>0</v>
      </c>
      <c r="X66" s="46">
        <f t="shared" si="94"/>
        <v>0</v>
      </c>
      <c r="Y66" s="46">
        <f t="shared" si="94"/>
        <v>0</v>
      </c>
      <c r="Z66" s="46">
        <f t="shared" si="94"/>
        <v>0</v>
      </c>
      <c r="AA66" s="46">
        <f t="shared" si="94"/>
        <v>0</v>
      </c>
      <c r="AB66" s="46">
        <f t="shared" si="94"/>
        <v>0</v>
      </c>
      <c r="AC66" s="30"/>
      <c r="AD66" s="30"/>
    </row>
    <row r="67" spans="2:30" hidden="1" outlineLevel="1" x14ac:dyDescent="0.35">
      <c r="B67" s="45" t="str">
        <f t="shared" si="37"/>
        <v/>
      </c>
      <c r="C67" s="21"/>
      <c r="D67" s="55">
        <f t="shared" si="92"/>
        <v>0</v>
      </c>
      <c r="E67" s="46">
        <f t="shared" si="93"/>
        <v>0</v>
      </c>
      <c r="F67" s="46">
        <f t="shared" si="94"/>
        <v>0</v>
      </c>
      <c r="G67" s="46">
        <f t="shared" si="94"/>
        <v>0</v>
      </c>
      <c r="H67" s="46">
        <f t="shared" si="94"/>
        <v>0</v>
      </c>
      <c r="I67" s="46">
        <f t="shared" si="94"/>
        <v>0</v>
      </c>
      <c r="J67" s="46">
        <f t="shared" si="94"/>
        <v>0</v>
      </c>
      <c r="K67" s="46">
        <f t="shared" si="94"/>
        <v>0</v>
      </c>
      <c r="L67" s="46">
        <f t="shared" si="94"/>
        <v>0</v>
      </c>
      <c r="M67" s="46">
        <f t="shared" si="94"/>
        <v>0</v>
      </c>
      <c r="N67" s="46">
        <f t="shared" si="94"/>
        <v>0</v>
      </c>
      <c r="O67" s="46">
        <f t="shared" si="94"/>
        <v>0</v>
      </c>
      <c r="P67" s="46">
        <f t="shared" si="94"/>
        <v>0</v>
      </c>
      <c r="Q67" s="123">
        <f t="shared" si="94"/>
        <v>0</v>
      </c>
      <c r="R67" s="46">
        <f t="shared" si="94"/>
        <v>0</v>
      </c>
      <c r="S67" s="46">
        <f t="shared" si="94"/>
        <v>0</v>
      </c>
      <c r="T67" s="46">
        <f t="shared" si="94"/>
        <v>0</v>
      </c>
      <c r="U67" s="46">
        <f t="shared" si="94"/>
        <v>0</v>
      </c>
      <c r="V67" s="46">
        <f t="shared" si="94"/>
        <v>0</v>
      </c>
      <c r="W67" s="46">
        <f t="shared" si="94"/>
        <v>0</v>
      </c>
      <c r="X67" s="46">
        <f t="shared" si="94"/>
        <v>0</v>
      </c>
      <c r="Y67" s="46">
        <f t="shared" si="94"/>
        <v>0</v>
      </c>
      <c r="Z67" s="46">
        <f t="shared" si="94"/>
        <v>0</v>
      </c>
      <c r="AA67" s="46">
        <f t="shared" si="94"/>
        <v>0</v>
      </c>
      <c r="AB67" s="46">
        <f t="shared" si="94"/>
        <v>0</v>
      </c>
      <c r="AC67" s="30"/>
      <c r="AD67" s="30"/>
    </row>
    <row r="68" spans="2:30" hidden="1" outlineLevel="1" x14ac:dyDescent="0.35">
      <c r="B68" s="45" t="str">
        <f t="shared" si="37"/>
        <v/>
      </c>
      <c r="C68" s="21"/>
      <c r="D68" s="55">
        <f t="shared" si="92"/>
        <v>0</v>
      </c>
      <c r="E68" s="46">
        <f t="shared" si="93"/>
        <v>0</v>
      </c>
      <c r="F68" s="46">
        <f t="shared" si="94"/>
        <v>0</v>
      </c>
      <c r="G68" s="46">
        <f t="shared" si="94"/>
        <v>0</v>
      </c>
      <c r="H68" s="46">
        <f t="shared" si="94"/>
        <v>0</v>
      </c>
      <c r="I68" s="46">
        <f t="shared" si="94"/>
        <v>0</v>
      </c>
      <c r="J68" s="46">
        <f t="shared" si="94"/>
        <v>0</v>
      </c>
      <c r="K68" s="46">
        <f t="shared" si="94"/>
        <v>0</v>
      </c>
      <c r="L68" s="46">
        <f t="shared" si="94"/>
        <v>0</v>
      </c>
      <c r="M68" s="46">
        <f t="shared" si="94"/>
        <v>0</v>
      </c>
      <c r="N68" s="46">
        <f t="shared" si="94"/>
        <v>0</v>
      </c>
      <c r="O68" s="46">
        <f t="shared" si="94"/>
        <v>0</v>
      </c>
      <c r="P68" s="46">
        <f t="shared" si="94"/>
        <v>0</v>
      </c>
      <c r="Q68" s="123">
        <f t="shared" si="94"/>
        <v>0</v>
      </c>
      <c r="R68" s="46">
        <f t="shared" si="94"/>
        <v>0</v>
      </c>
      <c r="S68" s="46">
        <f t="shared" si="94"/>
        <v>0</v>
      </c>
      <c r="T68" s="46">
        <f t="shared" si="94"/>
        <v>0</v>
      </c>
      <c r="U68" s="46">
        <f t="shared" si="94"/>
        <v>0</v>
      </c>
      <c r="V68" s="46">
        <f t="shared" si="94"/>
        <v>0</v>
      </c>
      <c r="W68" s="46">
        <f t="shared" si="94"/>
        <v>0</v>
      </c>
      <c r="X68" s="46">
        <f t="shared" si="94"/>
        <v>0</v>
      </c>
      <c r="Y68" s="46">
        <f t="shared" si="94"/>
        <v>0</v>
      </c>
      <c r="Z68" s="46">
        <f t="shared" si="94"/>
        <v>0</v>
      </c>
      <c r="AA68" s="46">
        <f t="shared" si="94"/>
        <v>0</v>
      </c>
      <c r="AB68" s="46">
        <f t="shared" si="94"/>
        <v>0</v>
      </c>
      <c r="AC68" s="30"/>
      <c r="AD68" s="30"/>
    </row>
    <row r="69" spans="2:30" hidden="1" outlineLevel="1" x14ac:dyDescent="0.35">
      <c r="B69" s="45" t="str">
        <f t="shared" si="37"/>
        <v/>
      </c>
      <c r="C69" s="21"/>
      <c r="D69" s="55">
        <f t="shared" si="92"/>
        <v>0</v>
      </c>
      <c r="E69" s="46">
        <f t="shared" si="93"/>
        <v>0</v>
      </c>
      <c r="F69" s="46">
        <f t="shared" si="94"/>
        <v>0</v>
      </c>
      <c r="G69" s="46">
        <f t="shared" si="94"/>
        <v>0</v>
      </c>
      <c r="H69" s="46">
        <f t="shared" si="94"/>
        <v>0</v>
      </c>
      <c r="I69" s="46">
        <f t="shared" si="94"/>
        <v>0</v>
      </c>
      <c r="J69" s="46">
        <f t="shared" si="94"/>
        <v>0</v>
      </c>
      <c r="K69" s="46">
        <f t="shared" si="94"/>
        <v>0</v>
      </c>
      <c r="L69" s="46">
        <f t="shared" si="94"/>
        <v>0</v>
      </c>
      <c r="M69" s="46">
        <f t="shared" si="94"/>
        <v>0</v>
      </c>
      <c r="N69" s="46">
        <f t="shared" si="94"/>
        <v>0</v>
      </c>
      <c r="O69" s="46">
        <f t="shared" si="94"/>
        <v>0</v>
      </c>
      <c r="P69" s="46">
        <f t="shared" si="94"/>
        <v>0</v>
      </c>
      <c r="Q69" s="123">
        <f t="shared" si="94"/>
        <v>0</v>
      </c>
      <c r="R69" s="46">
        <f t="shared" si="94"/>
        <v>0</v>
      </c>
      <c r="S69" s="46">
        <f t="shared" si="94"/>
        <v>0</v>
      </c>
      <c r="T69" s="46">
        <f t="shared" si="94"/>
        <v>0</v>
      </c>
      <c r="U69" s="46">
        <f t="shared" si="94"/>
        <v>0</v>
      </c>
      <c r="V69" s="46">
        <f t="shared" si="94"/>
        <v>0</v>
      </c>
      <c r="W69" s="46">
        <f t="shared" si="94"/>
        <v>0</v>
      </c>
      <c r="X69" s="46">
        <f t="shared" si="94"/>
        <v>0</v>
      </c>
      <c r="Y69" s="46">
        <f t="shared" si="94"/>
        <v>0</v>
      </c>
      <c r="Z69" s="46">
        <f t="shared" si="94"/>
        <v>0</v>
      </c>
      <c r="AA69" s="46">
        <f t="shared" si="94"/>
        <v>0</v>
      </c>
      <c r="AB69" s="46">
        <f t="shared" si="94"/>
        <v>0</v>
      </c>
      <c r="AC69" s="30"/>
      <c r="AD69" s="30"/>
    </row>
    <row r="70" spans="2:30" hidden="1" outlineLevel="1" x14ac:dyDescent="0.35">
      <c r="B70" s="45" t="str">
        <f t="shared" si="37"/>
        <v/>
      </c>
      <c r="C70" s="21"/>
      <c r="D70" s="55">
        <f t="shared" si="92"/>
        <v>0</v>
      </c>
      <c r="E70" s="46">
        <f t="shared" si="93"/>
        <v>0</v>
      </c>
      <c r="F70" s="46">
        <f t="shared" si="94"/>
        <v>0</v>
      </c>
      <c r="G70" s="46">
        <f t="shared" si="94"/>
        <v>0</v>
      </c>
      <c r="H70" s="46">
        <f t="shared" si="94"/>
        <v>0</v>
      </c>
      <c r="I70" s="46">
        <f t="shared" si="94"/>
        <v>0</v>
      </c>
      <c r="J70" s="46">
        <f t="shared" si="94"/>
        <v>0</v>
      </c>
      <c r="K70" s="46">
        <f t="shared" si="94"/>
        <v>0</v>
      </c>
      <c r="L70" s="46">
        <f t="shared" si="94"/>
        <v>0</v>
      </c>
      <c r="M70" s="46">
        <f t="shared" si="94"/>
        <v>0</v>
      </c>
      <c r="N70" s="46">
        <f t="shared" si="94"/>
        <v>0</v>
      </c>
      <c r="O70" s="46">
        <f t="shared" si="94"/>
        <v>0</v>
      </c>
      <c r="P70" s="46">
        <f t="shared" si="94"/>
        <v>0</v>
      </c>
      <c r="Q70" s="123">
        <f t="shared" si="94"/>
        <v>0</v>
      </c>
      <c r="R70" s="46">
        <f t="shared" si="94"/>
        <v>0</v>
      </c>
      <c r="S70" s="46">
        <f t="shared" si="94"/>
        <v>0</v>
      </c>
      <c r="T70" s="46">
        <f t="shared" si="94"/>
        <v>0</v>
      </c>
      <c r="U70" s="46">
        <f t="shared" si="94"/>
        <v>0</v>
      </c>
      <c r="V70" s="46">
        <f t="shared" si="94"/>
        <v>0</v>
      </c>
      <c r="W70" s="46">
        <f t="shared" si="94"/>
        <v>0</v>
      </c>
      <c r="X70" s="46">
        <f t="shared" si="94"/>
        <v>0</v>
      </c>
      <c r="Y70" s="46">
        <f t="shared" si="94"/>
        <v>0</v>
      </c>
      <c r="Z70" s="46">
        <f t="shared" si="94"/>
        <v>0</v>
      </c>
      <c r="AA70" s="46">
        <f t="shared" si="94"/>
        <v>0</v>
      </c>
      <c r="AB70" s="46">
        <f t="shared" si="94"/>
        <v>0</v>
      </c>
      <c r="AC70" s="30"/>
      <c r="AD70" s="30"/>
    </row>
    <row r="71" spans="2:30" hidden="1" outlineLevel="1" x14ac:dyDescent="0.35">
      <c r="B71" s="37" t="str">
        <f t="shared" si="37"/>
        <v>Produto</v>
      </c>
      <c r="C71" s="37"/>
      <c r="D71" s="52">
        <f>SUM(D72:D79)</f>
        <v>0</v>
      </c>
      <c r="E71" s="37">
        <f t="shared" ref="E71" si="95">SUM(E72:E79)</f>
        <v>0</v>
      </c>
      <c r="F71" s="37">
        <f t="shared" ref="F71" si="96">SUM(F72:F79)</f>
        <v>0</v>
      </c>
      <c r="G71" s="37">
        <f t="shared" ref="G71" si="97">SUM(G72:G79)</f>
        <v>0</v>
      </c>
      <c r="H71" s="37">
        <f t="shared" ref="H71" si="98">SUM(H72:H79)</f>
        <v>0</v>
      </c>
      <c r="I71" s="37">
        <f t="shared" ref="I71" si="99">SUM(I72:I79)</f>
        <v>0</v>
      </c>
      <c r="J71" s="37">
        <f t="shared" ref="J71" si="100">SUM(J72:J79)</f>
        <v>0</v>
      </c>
      <c r="K71" s="37">
        <f t="shared" ref="K71" si="101">SUM(K72:K79)</f>
        <v>0</v>
      </c>
      <c r="L71" s="37">
        <f t="shared" ref="L71" si="102">SUM(L72:L79)</f>
        <v>0</v>
      </c>
      <c r="M71" s="37">
        <f t="shared" ref="M71" si="103">SUM(M72:M79)</f>
        <v>0</v>
      </c>
      <c r="N71" s="37">
        <f t="shared" ref="N71" si="104">SUM(N72:N79)</f>
        <v>0</v>
      </c>
      <c r="O71" s="37">
        <f t="shared" ref="O71" si="105">SUM(O72:O79)</f>
        <v>0</v>
      </c>
      <c r="P71" s="37">
        <f t="shared" ref="P71" si="106">SUM(P72:P79)</f>
        <v>0</v>
      </c>
      <c r="Q71" s="122">
        <f t="shared" ref="Q71" si="107">SUM(Q72:Q79)</f>
        <v>0</v>
      </c>
      <c r="R71" s="37">
        <f t="shared" ref="R71" si="108">SUM(R72:R79)</f>
        <v>0</v>
      </c>
      <c r="S71" s="37">
        <f t="shared" ref="S71" si="109">SUM(S72:S79)</f>
        <v>0</v>
      </c>
      <c r="T71" s="37">
        <f t="shared" ref="T71" si="110">SUM(T72:T79)</f>
        <v>0</v>
      </c>
      <c r="U71" s="37">
        <f t="shared" ref="U71" si="111">SUM(U72:U79)</f>
        <v>0</v>
      </c>
      <c r="V71" s="37">
        <f t="shared" ref="V71" si="112">SUM(V72:V79)</f>
        <v>0</v>
      </c>
      <c r="W71" s="37">
        <f t="shared" ref="W71" si="113">SUM(W72:W79)</f>
        <v>0</v>
      </c>
      <c r="X71" s="37">
        <f t="shared" ref="X71" si="114">SUM(X72:X79)</f>
        <v>0</v>
      </c>
      <c r="Y71" s="37">
        <f t="shared" ref="Y71" si="115">SUM(Y72:Y79)</f>
        <v>0</v>
      </c>
      <c r="Z71" s="37">
        <f t="shared" ref="Z71" si="116">SUM(Z72:Z79)</f>
        <v>0</v>
      </c>
      <c r="AA71" s="37">
        <f t="shared" ref="AA71" si="117">SUM(AA72:AA79)</f>
        <v>0</v>
      </c>
      <c r="AB71" s="37">
        <f t="shared" ref="AB71" si="118">SUM(AB72:AB79)</f>
        <v>0</v>
      </c>
      <c r="AC71" s="30"/>
      <c r="AD71" s="30"/>
    </row>
    <row r="72" spans="2:30" hidden="1" outlineLevel="1" x14ac:dyDescent="0.35">
      <c r="B72" s="45" t="str">
        <f t="shared" si="37"/>
        <v/>
      </c>
      <c r="C72" s="21"/>
      <c r="D72" s="55">
        <f t="shared" ref="D72:D79" si="119">D27</f>
        <v>0</v>
      </c>
      <c r="E72" s="46">
        <f t="shared" ref="E72:T79" si="120">E27+D72</f>
        <v>0</v>
      </c>
      <c r="F72" s="46">
        <f t="shared" si="120"/>
        <v>0</v>
      </c>
      <c r="G72" s="46">
        <f t="shared" si="120"/>
        <v>0</v>
      </c>
      <c r="H72" s="46">
        <f t="shared" si="120"/>
        <v>0</v>
      </c>
      <c r="I72" s="46">
        <f t="shared" si="120"/>
        <v>0</v>
      </c>
      <c r="J72" s="46">
        <f t="shared" si="120"/>
        <v>0</v>
      </c>
      <c r="K72" s="46">
        <f t="shared" si="120"/>
        <v>0</v>
      </c>
      <c r="L72" s="46">
        <f t="shared" si="120"/>
        <v>0</v>
      </c>
      <c r="M72" s="46">
        <f t="shared" si="120"/>
        <v>0</v>
      </c>
      <c r="N72" s="46">
        <f t="shared" si="120"/>
        <v>0</v>
      </c>
      <c r="O72" s="46">
        <f t="shared" si="120"/>
        <v>0</v>
      </c>
      <c r="P72" s="46">
        <f t="shared" si="120"/>
        <v>0</v>
      </c>
      <c r="Q72" s="123">
        <f t="shared" si="120"/>
        <v>0</v>
      </c>
      <c r="R72" s="46">
        <f t="shared" si="120"/>
        <v>0</v>
      </c>
      <c r="S72" s="46">
        <f t="shared" si="120"/>
        <v>0</v>
      </c>
      <c r="T72" s="46">
        <f t="shared" si="120"/>
        <v>0</v>
      </c>
      <c r="U72" s="46">
        <f t="shared" ref="F72:AB79" si="121">U27+T72</f>
        <v>0</v>
      </c>
      <c r="V72" s="46">
        <f t="shared" si="121"/>
        <v>0</v>
      </c>
      <c r="W72" s="46">
        <f t="shared" si="121"/>
        <v>0</v>
      </c>
      <c r="X72" s="46">
        <f t="shared" si="121"/>
        <v>0</v>
      </c>
      <c r="Y72" s="46">
        <f t="shared" si="121"/>
        <v>0</v>
      </c>
      <c r="Z72" s="46">
        <f t="shared" si="121"/>
        <v>0</v>
      </c>
      <c r="AA72" s="46">
        <f t="shared" si="121"/>
        <v>0</v>
      </c>
      <c r="AB72" s="46">
        <f t="shared" si="121"/>
        <v>0</v>
      </c>
      <c r="AC72" s="30"/>
      <c r="AD72" s="30"/>
    </row>
    <row r="73" spans="2:30" hidden="1" outlineLevel="1" x14ac:dyDescent="0.35">
      <c r="B73" s="45" t="str">
        <f t="shared" si="37"/>
        <v/>
      </c>
      <c r="C73" s="21"/>
      <c r="D73" s="55">
        <f t="shared" si="119"/>
        <v>0</v>
      </c>
      <c r="E73" s="46">
        <f t="shared" si="120"/>
        <v>0</v>
      </c>
      <c r="F73" s="46">
        <f t="shared" si="121"/>
        <v>0</v>
      </c>
      <c r="G73" s="46">
        <f t="shared" si="121"/>
        <v>0</v>
      </c>
      <c r="H73" s="46">
        <f t="shared" si="121"/>
        <v>0</v>
      </c>
      <c r="I73" s="46">
        <f t="shared" si="121"/>
        <v>0</v>
      </c>
      <c r="J73" s="46">
        <f t="shared" si="121"/>
        <v>0</v>
      </c>
      <c r="K73" s="46">
        <f t="shared" si="121"/>
        <v>0</v>
      </c>
      <c r="L73" s="46">
        <f t="shared" si="121"/>
        <v>0</v>
      </c>
      <c r="M73" s="46">
        <f t="shared" si="121"/>
        <v>0</v>
      </c>
      <c r="N73" s="46">
        <f t="shared" si="121"/>
        <v>0</v>
      </c>
      <c r="O73" s="46">
        <f t="shared" si="121"/>
        <v>0</v>
      </c>
      <c r="P73" s="46">
        <f t="shared" si="121"/>
        <v>0</v>
      </c>
      <c r="Q73" s="123">
        <f t="shared" si="121"/>
        <v>0</v>
      </c>
      <c r="R73" s="46">
        <f t="shared" si="121"/>
        <v>0</v>
      </c>
      <c r="S73" s="46">
        <f t="shared" si="121"/>
        <v>0</v>
      </c>
      <c r="T73" s="46">
        <f t="shared" si="121"/>
        <v>0</v>
      </c>
      <c r="U73" s="46">
        <f t="shared" si="121"/>
        <v>0</v>
      </c>
      <c r="V73" s="46">
        <f t="shared" si="121"/>
        <v>0</v>
      </c>
      <c r="W73" s="46">
        <f t="shared" si="121"/>
        <v>0</v>
      </c>
      <c r="X73" s="46">
        <f t="shared" si="121"/>
        <v>0</v>
      </c>
      <c r="Y73" s="46">
        <f t="shared" si="121"/>
        <v>0</v>
      </c>
      <c r="Z73" s="46">
        <f t="shared" si="121"/>
        <v>0</v>
      </c>
      <c r="AA73" s="46">
        <f t="shared" si="121"/>
        <v>0</v>
      </c>
      <c r="AB73" s="46">
        <f t="shared" si="121"/>
        <v>0</v>
      </c>
      <c r="AC73" s="30"/>
      <c r="AD73" s="30"/>
    </row>
    <row r="74" spans="2:30" hidden="1" outlineLevel="1" x14ac:dyDescent="0.35">
      <c r="B74" s="45" t="str">
        <f t="shared" si="37"/>
        <v/>
      </c>
      <c r="C74" s="21"/>
      <c r="D74" s="55">
        <f t="shared" si="119"/>
        <v>0</v>
      </c>
      <c r="E74" s="46">
        <f t="shared" si="120"/>
        <v>0</v>
      </c>
      <c r="F74" s="46">
        <f t="shared" si="121"/>
        <v>0</v>
      </c>
      <c r="G74" s="46">
        <f t="shared" si="121"/>
        <v>0</v>
      </c>
      <c r="H74" s="46">
        <f t="shared" si="121"/>
        <v>0</v>
      </c>
      <c r="I74" s="46">
        <f t="shared" si="121"/>
        <v>0</v>
      </c>
      <c r="J74" s="46">
        <f t="shared" si="121"/>
        <v>0</v>
      </c>
      <c r="K74" s="46">
        <f t="shared" si="121"/>
        <v>0</v>
      </c>
      <c r="L74" s="46">
        <f t="shared" si="121"/>
        <v>0</v>
      </c>
      <c r="M74" s="46">
        <f t="shared" si="121"/>
        <v>0</v>
      </c>
      <c r="N74" s="46">
        <f t="shared" si="121"/>
        <v>0</v>
      </c>
      <c r="O74" s="46">
        <f t="shared" si="121"/>
        <v>0</v>
      </c>
      <c r="P74" s="46">
        <f t="shared" si="121"/>
        <v>0</v>
      </c>
      <c r="Q74" s="123">
        <f t="shared" si="121"/>
        <v>0</v>
      </c>
      <c r="R74" s="46">
        <f t="shared" si="121"/>
        <v>0</v>
      </c>
      <c r="S74" s="46">
        <f t="shared" si="121"/>
        <v>0</v>
      </c>
      <c r="T74" s="46">
        <f t="shared" si="121"/>
        <v>0</v>
      </c>
      <c r="U74" s="46">
        <f t="shared" si="121"/>
        <v>0</v>
      </c>
      <c r="V74" s="46">
        <f t="shared" si="121"/>
        <v>0</v>
      </c>
      <c r="W74" s="46">
        <f t="shared" si="121"/>
        <v>0</v>
      </c>
      <c r="X74" s="46">
        <f t="shared" si="121"/>
        <v>0</v>
      </c>
      <c r="Y74" s="46">
        <f t="shared" si="121"/>
        <v>0</v>
      </c>
      <c r="Z74" s="46">
        <f t="shared" si="121"/>
        <v>0</v>
      </c>
      <c r="AA74" s="46">
        <f t="shared" si="121"/>
        <v>0</v>
      </c>
      <c r="AB74" s="46">
        <f t="shared" si="121"/>
        <v>0</v>
      </c>
      <c r="AC74" s="30"/>
      <c r="AD74" s="30"/>
    </row>
    <row r="75" spans="2:30" hidden="1" outlineLevel="1" x14ac:dyDescent="0.35">
      <c r="B75" s="45" t="str">
        <f t="shared" si="37"/>
        <v/>
      </c>
      <c r="C75" s="21"/>
      <c r="D75" s="55">
        <f t="shared" si="119"/>
        <v>0</v>
      </c>
      <c r="E75" s="46">
        <f t="shared" si="120"/>
        <v>0</v>
      </c>
      <c r="F75" s="46">
        <f t="shared" si="121"/>
        <v>0</v>
      </c>
      <c r="G75" s="46">
        <f t="shared" si="121"/>
        <v>0</v>
      </c>
      <c r="H75" s="46">
        <f t="shared" si="121"/>
        <v>0</v>
      </c>
      <c r="I75" s="46">
        <f t="shared" si="121"/>
        <v>0</v>
      </c>
      <c r="J75" s="46">
        <f t="shared" si="121"/>
        <v>0</v>
      </c>
      <c r="K75" s="46">
        <f t="shared" si="121"/>
        <v>0</v>
      </c>
      <c r="L75" s="46">
        <f t="shared" si="121"/>
        <v>0</v>
      </c>
      <c r="M75" s="46">
        <f t="shared" si="121"/>
        <v>0</v>
      </c>
      <c r="N75" s="46">
        <f t="shared" si="121"/>
        <v>0</v>
      </c>
      <c r="O75" s="46">
        <f t="shared" si="121"/>
        <v>0</v>
      </c>
      <c r="P75" s="46">
        <f t="shared" si="121"/>
        <v>0</v>
      </c>
      <c r="Q75" s="123">
        <f t="shared" si="121"/>
        <v>0</v>
      </c>
      <c r="R75" s="46">
        <f t="shared" si="121"/>
        <v>0</v>
      </c>
      <c r="S75" s="46">
        <f t="shared" si="121"/>
        <v>0</v>
      </c>
      <c r="T75" s="46">
        <f t="shared" si="121"/>
        <v>0</v>
      </c>
      <c r="U75" s="46">
        <f t="shared" si="121"/>
        <v>0</v>
      </c>
      <c r="V75" s="46">
        <f t="shared" si="121"/>
        <v>0</v>
      </c>
      <c r="W75" s="46">
        <f t="shared" si="121"/>
        <v>0</v>
      </c>
      <c r="X75" s="46">
        <f t="shared" si="121"/>
        <v>0</v>
      </c>
      <c r="Y75" s="46">
        <f t="shared" si="121"/>
        <v>0</v>
      </c>
      <c r="Z75" s="46">
        <f t="shared" si="121"/>
        <v>0</v>
      </c>
      <c r="AA75" s="46">
        <f t="shared" si="121"/>
        <v>0</v>
      </c>
      <c r="AB75" s="46">
        <f t="shared" si="121"/>
        <v>0</v>
      </c>
      <c r="AC75" s="30"/>
      <c r="AD75" s="30"/>
    </row>
    <row r="76" spans="2:30" hidden="1" outlineLevel="1" x14ac:dyDescent="0.35">
      <c r="B76" s="45" t="str">
        <f t="shared" si="37"/>
        <v/>
      </c>
      <c r="C76" s="21"/>
      <c r="D76" s="55">
        <f t="shared" si="119"/>
        <v>0</v>
      </c>
      <c r="E76" s="46">
        <f t="shared" si="120"/>
        <v>0</v>
      </c>
      <c r="F76" s="46">
        <f t="shared" si="121"/>
        <v>0</v>
      </c>
      <c r="G76" s="46">
        <f t="shared" si="121"/>
        <v>0</v>
      </c>
      <c r="H76" s="46">
        <f t="shared" si="121"/>
        <v>0</v>
      </c>
      <c r="I76" s="46">
        <f t="shared" si="121"/>
        <v>0</v>
      </c>
      <c r="J76" s="46">
        <f t="shared" si="121"/>
        <v>0</v>
      </c>
      <c r="K76" s="46">
        <f t="shared" si="121"/>
        <v>0</v>
      </c>
      <c r="L76" s="46">
        <f t="shared" si="121"/>
        <v>0</v>
      </c>
      <c r="M76" s="46">
        <f t="shared" si="121"/>
        <v>0</v>
      </c>
      <c r="N76" s="46">
        <f t="shared" si="121"/>
        <v>0</v>
      </c>
      <c r="O76" s="46">
        <f t="shared" si="121"/>
        <v>0</v>
      </c>
      <c r="P76" s="46">
        <f t="shared" si="121"/>
        <v>0</v>
      </c>
      <c r="Q76" s="123">
        <f t="shared" si="121"/>
        <v>0</v>
      </c>
      <c r="R76" s="46">
        <f t="shared" si="121"/>
        <v>0</v>
      </c>
      <c r="S76" s="46">
        <f t="shared" si="121"/>
        <v>0</v>
      </c>
      <c r="T76" s="46">
        <f t="shared" si="121"/>
        <v>0</v>
      </c>
      <c r="U76" s="46">
        <f t="shared" si="121"/>
        <v>0</v>
      </c>
      <c r="V76" s="46">
        <f t="shared" si="121"/>
        <v>0</v>
      </c>
      <c r="W76" s="46">
        <f t="shared" si="121"/>
        <v>0</v>
      </c>
      <c r="X76" s="46">
        <f t="shared" si="121"/>
        <v>0</v>
      </c>
      <c r="Y76" s="46">
        <f t="shared" si="121"/>
        <v>0</v>
      </c>
      <c r="Z76" s="46">
        <f t="shared" si="121"/>
        <v>0</v>
      </c>
      <c r="AA76" s="46">
        <f t="shared" si="121"/>
        <v>0</v>
      </c>
      <c r="AB76" s="46">
        <f t="shared" si="121"/>
        <v>0</v>
      </c>
      <c r="AC76" s="30"/>
      <c r="AD76" s="30"/>
    </row>
    <row r="77" spans="2:30" hidden="1" outlineLevel="1" x14ac:dyDescent="0.35">
      <c r="B77" s="45" t="str">
        <f t="shared" si="37"/>
        <v/>
      </c>
      <c r="C77" s="21"/>
      <c r="D77" s="55">
        <f t="shared" si="119"/>
        <v>0</v>
      </c>
      <c r="E77" s="46">
        <f t="shared" si="120"/>
        <v>0</v>
      </c>
      <c r="F77" s="46">
        <f t="shared" si="121"/>
        <v>0</v>
      </c>
      <c r="G77" s="46">
        <f t="shared" si="121"/>
        <v>0</v>
      </c>
      <c r="H77" s="46">
        <f t="shared" si="121"/>
        <v>0</v>
      </c>
      <c r="I77" s="46">
        <f t="shared" si="121"/>
        <v>0</v>
      </c>
      <c r="J77" s="46">
        <f t="shared" si="121"/>
        <v>0</v>
      </c>
      <c r="K77" s="46">
        <f t="shared" si="121"/>
        <v>0</v>
      </c>
      <c r="L77" s="46">
        <f t="shared" si="121"/>
        <v>0</v>
      </c>
      <c r="M77" s="46">
        <f t="shared" si="121"/>
        <v>0</v>
      </c>
      <c r="N77" s="46">
        <f t="shared" si="121"/>
        <v>0</v>
      </c>
      <c r="O77" s="46">
        <f t="shared" si="121"/>
        <v>0</v>
      </c>
      <c r="P77" s="46">
        <f t="shared" si="121"/>
        <v>0</v>
      </c>
      <c r="Q77" s="123">
        <f t="shared" si="121"/>
        <v>0</v>
      </c>
      <c r="R77" s="46">
        <f t="shared" si="121"/>
        <v>0</v>
      </c>
      <c r="S77" s="46">
        <f t="shared" si="121"/>
        <v>0</v>
      </c>
      <c r="T77" s="46">
        <f t="shared" si="121"/>
        <v>0</v>
      </c>
      <c r="U77" s="46">
        <f t="shared" si="121"/>
        <v>0</v>
      </c>
      <c r="V77" s="46">
        <f t="shared" si="121"/>
        <v>0</v>
      </c>
      <c r="W77" s="46">
        <f t="shared" si="121"/>
        <v>0</v>
      </c>
      <c r="X77" s="46">
        <f t="shared" si="121"/>
        <v>0</v>
      </c>
      <c r="Y77" s="46">
        <f t="shared" si="121"/>
        <v>0</v>
      </c>
      <c r="Z77" s="46">
        <f t="shared" si="121"/>
        <v>0</v>
      </c>
      <c r="AA77" s="46">
        <f t="shared" si="121"/>
        <v>0</v>
      </c>
      <c r="AB77" s="46">
        <f t="shared" si="121"/>
        <v>0</v>
      </c>
      <c r="AC77" s="30"/>
      <c r="AD77" s="30"/>
    </row>
    <row r="78" spans="2:30" hidden="1" outlineLevel="1" x14ac:dyDescent="0.35">
      <c r="B78" s="45" t="str">
        <f t="shared" si="37"/>
        <v/>
      </c>
      <c r="C78" s="21"/>
      <c r="D78" s="55">
        <f t="shared" si="119"/>
        <v>0</v>
      </c>
      <c r="E78" s="46">
        <f t="shared" si="120"/>
        <v>0</v>
      </c>
      <c r="F78" s="46">
        <f t="shared" si="121"/>
        <v>0</v>
      </c>
      <c r="G78" s="46">
        <f t="shared" si="121"/>
        <v>0</v>
      </c>
      <c r="H78" s="46">
        <f t="shared" si="121"/>
        <v>0</v>
      </c>
      <c r="I78" s="46">
        <f t="shared" si="121"/>
        <v>0</v>
      </c>
      <c r="J78" s="46">
        <f t="shared" si="121"/>
        <v>0</v>
      </c>
      <c r="K78" s="46">
        <f t="shared" si="121"/>
        <v>0</v>
      </c>
      <c r="L78" s="46">
        <f t="shared" si="121"/>
        <v>0</v>
      </c>
      <c r="M78" s="46">
        <f t="shared" si="121"/>
        <v>0</v>
      </c>
      <c r="N78" s="46">
        <f t="shared" si="121"/>
        <v>0</v>
      </c>
      <c r="O78" s="46">
        <f t="shared" si="121"/>
        <v>0</v>
      </c>
      <c r="P78" s="46">
        <f t="shared" si="121"/>
        <v>0</v>
      </c>
      <c r="Q78" s="123">
        <f t="shared" si="121"/>
        <v>0</v>
      </c>
      <c r="R78" s="46">
        <f t="shared" si="121"/>
        <v>0</v>
      </c>
      <c r="S78" s="46">
        <f t="shared" si="121"/>
        <v>0</v>
      </c>
      <c r="T78" s="46">
        <f t="shared" si="121"/>
        <v>0</v>
      </c>
      <c r="U78" s="46">
        <f t="shared" si="121"/>
        <v>0</v>
      </c>
      <c r="V78" s="46">
        <f t="shared" si="121"/>
        <v>0</v>
      </c>
      <c r="W78" s="46">
        <f t="shared" si="121"/>
        <v>0</v>
      </c>
      <c r="X78" s="46">
        <f t="shared" si="121"/>
        <v>0</v>
      </c>
      <c r="Y78" s="46">
        <f t="shared" si="121"/>
        <v>0</v>
      </c>
      <c r="Z78" s="46">
        <f t="shared" si="121"/>
        <v>0</v>
      </c>
      <c r="AA78" s="46">
        <f t="shared" si="121"/>
        <v>0</v>
      </c>
      <c r="AB78" s="46">
        <f t="shared" si="121"/>
        <v>0</v>
      </c>
      <c r="AC78" s="30"/>
      <c r="AD78" s="30"/>
    </row>
    <row r="79" spans="2:30" hidden="1" outlineLevel="1" x14ac:dyDescent="0.35">
      <c r="B79" s="45" t="str">
        <f t="shared" si="37"/>
        <v/>
      </c>
      <c r="C79" s="21"/>
      <c r="D79" s="55">
        <f t="shared" si="119"/>
        <v>0</v>
      </c>
      <c r="E79" s="46">
        <f t="shared" si="120"/>
        <v>0</v>
      </c>
      <c r="F79" s="46">
        <f t="shared" si="121"/>
        <v>0</v>
      </c>
      <c r="G79" s="46">
        <f t="shared" si="121"/>
        <v>0</v>
      </c>
      <c r="H79" s="46">
        <f t="shared" si="121"/>
        <v>0</v>
      </c>
      <c r="I79" s="46">
        <f t="shared" si="121"/>
        <v>0</v>
      </c>
      <c r="J79" s="46">
        <f t="shared" si="121"/>
        <v>0</v>
      </c>
      <c r="K79" s="46">
        <f t="shared" si="121"/>
        <v>0</v>
      </c>
      <c r="L79" s="46">
        <f t="shared" si="121"/>
        <v>0</v>
      </c>
      <c r="M79" s="46">
        <f t="shared" si="121"/>
        <v>0</v>
      </c>
      <c r="N79" s="46">
        <f t="shared" si="121"/>
        <v>0</v>
      </c>
      <c r="O79" s="46">
        <f t="shared" si="121"/>
        <v>0</v>
      </c>
      <c r="P79" s="46">
        <f t="shared" si="121"/>
        <v>0</v>
      </c>
      <c r="Q79" s="123">
        <f t="shared" si="121"/>
        <v>0</v>
      </c>
      <c r="R79" s="46">
        <f t="shared" si="121"/>
        <v>0</v>
      </c>
      <c r="S79" s="46">
        <f t="shared" si="121"/>
        <v>0</v>
      </c>
      <c r="T79" s="46">
        <f t="shared" si="121"/>
        <v>0</v>
      </c>
      <c r="U79" s="46">
        <f t="shared" si="121"/>
        <v>0</v>
      </c>
      <c r="V79" s="46">
        <f t="shared" si="121"/>
        <v>0</v>
      </c>
      <c r="W79" s="46">
        <f t="shared" si="121"/>
        <v>0</v>
      </c>
      <c r="X79" s="46">
        <f t="shared" si="121"/>
        <v>0</v>
      </c>
      <c r="Y79" s="46">
        <f t="shared" si="121"/>
        <v>0</v>
      </c>
      <c r="Z79" s="46">
        <f t="shared" si="121"/>
        <v>0</v>
      </c>
      <c r="AA79" s="46">
        <f t="shared" si="121"/>
        <v>0</v>
      </c>
      <c r="AB79" s="46">
        <f t="shared" si="121"/>
        <v>0</v>
      </c>
      <c r="AC79" s="30"/>
      <c r="AD79" s="30"/>
    </row>
    <row r="80" spans="2:30" hidden="1" outlineLevel="1" x14ac:dyDescent="0.35">
      <c r="B80" s="37" t="str">
        <f t="shared" si="37"/>
        <v>Operação - Marketing</v>
      </c>
      <c r="C80" s="37"/>
      <c r="D80" s="52">
        <f>SUM(D81:D85)</f>
        <v>0</v>
      </c>
      <c r="E80" s="37">
        <f t="shared" ref="E80" si="122">SUM(E81:E85)</f>
        <v>0</v>
      </c>
      <c r="F80" s="37">
        <f t="shared" ref="F80" si="123">SUM(F81:F85)</f>
        <v>0</v>
      </c>
      <c r="G80" s="37">
        <f t="shared" ref="G80" si="124">SUM(G81:G85)</f>
        <v>0</v>
      </c>
      <c r="H80" s="37">
        <f t="shared" ref="H80" si="125">SUM(H81:H85)</f>
        <v>0</v>
      </c>
      <c r="I80" s="37">
        <f t="shared" ref="I80" si="126">SUM(I81:I85)</f>
        <v>0</v>
      </c>
      <c r="J80" s="37">
        <f t="shared" ref="J80" si="127">SUM(J81:J85)</f>
        <v>0</v>
      </c>
      <c r="K80" s="37">
        <f t="shared" ref="K80" si="128">SUM(K81:K85)</f>
        <v>0</v>
      </c>
      <c r="L80" s="37">
        <f t="shared" ref="L80" si="129">SUM(L81:L85)</f>
        <v>0</v>
      </c>
      <c r="M80" s="37">
        <f t="shared" ref="M80" si="130">SUM(M81:M85)</f>
        <v>0</v>
      </c>
      <c r="N80" s="37">
        <f t="shared" ref="N80" si="131">SUM(N81:N85)</f>
        <v>0</v>
      </c>
      <c r="O80" s="37">
        <f t="shared" ref="O80" si="132">SUM(O81:O85)</f>
        <v>0</v>
      </c>
      <c r="P80" s="37">
        <f t="shared" ref="P80" si="133">SUM(P81:P85)</f>
        <v>0</v>
      </c>
      <c r="Q80" s="122">
        <f t="shared" ref="Q80" si="134">SUM(Q81:Q85)</f>
        <v>0</v>
      </c>
      <c r="R80" s="37">
        <f t="shared" ref="R80" si="135">SUM(R81:R85)</f>
        <v>0</v>
      </c>
      <c r="S80" s="37">
        <f t="shared" ref="S80" si="136">SUM(S81:S85)</f>
        <v>0</v>
      </c>
      <c r="T80" s="37">
        <f t="shared" ref="T80" si="137">SUM(T81:T85)</f>
        <v>0</v>
      </c>
      <c r="U80" s="37">
        <f t="shared" ref="U80" si="138">SUM(U81:U85)</f>
        <v>0</v>
      </c>
      <c r="V80" s="37">
        <f t="shared" ref="V80" si="139">SUM(V81:V85)</f>
        <v>0</v>
      </c>
      <c r="W80" s="37">
        <f t="shared" ref="W80" si="140">SUM(W81:W85)</f>
        <v>0</v>
      </c>
      <c r="X80" s="37">
        <f t="shared" ref="X80" si="141">SUM(X81:X85)</f>
        <v>0</v>
      </c>
      <c r="Y80" s="37">
        <f t="shared" ref="Y80" si="142">SUM(Y81:Y85)</f>
        <v>0</v>
      </c>
      <c r="Z80" s="37">
        <f t="shared" ref="Z80" si="143">SUM(Z81:Z85)</f>
        <v>0</v>
      </c>
      <c r="AA80" s="37">
        <f t="shared" ref="AA80" si="144">SUM(AA81:AA85)</f>
        <v>0</v>
      </c>
      <c r="AB80" s="37">
        <f t="shared" ref="AB80" si="145">SUM(AB81:AB85)</f>
        <v>0</v>
      </c>
      <c r="AC80" s="30"/>
      <c r="AD80" s="30"/>
    </row>
    <row r="81" spans="1:30" hidden="1" outlineLevel="1" x14ac:dyDescent="0.35">
      <c r="B81" s="45" t="str">
        <f t="shared" si="37"/>
        <v/>
      </c>
      <c r="C81" s="21"/>
      <c r="D81" s="55">
        <f t="shared" ref="D81:D85" si="146">D36</f>
        <v>0</v>
      </c>
      <c r="E81" s="46">
        <f t="shared" ref="E81:T85" si="147">E36+D81</f>
        <v>0</v>
      </c>
      <c r="F81" s="46">
        <f t="shared" si="147"/>
        <v>0</v>
      </c>
      <c r="G81" s="46">
        <f t="shared" si="147"/>
        <v>0</v>
      </c>
      <c r="H81" s="46">
        <f t="shared" si="147"/>
        <v>0</v>
      </c>
      <c r="I81" s="46">
        <f t="shared" si="147"/>
        <v>0</v>
      </c>
      <c r="J81" s="46">
        <f t="shared" si="147"/>
        <v>0</v>
      </c>
      <c r="K81" s="46">
        <f t="shared" si="147"/>
        <v>0</v>
      </c>
      <c r="L81" s="46">
        <f t="shared" si="147"/>
        <v>0</v>
      </c>
      <c r="M81" s="46">
        <f t="shared" si="147"/>
        <v>0</v>
      </c>
      <c r="N81" s="46">
        <f t="shared" si="147"/>
        <v>0</v>
      </c>
      <c r="O81" s="46">
        <f t="shared" si="147"/>
        <v>0</v>
      </c>
      <c r="P81" s="46">
        <f t="shared" si="147"/>
        <v>0</v>
      </c>
      <c r="Q81" s="123">
        <f t="shared" si="147"/>
        <v>0</v>
      </c>
      <c r="R81" s="46">
        <f t="shared" si="147"/>
        <v>0</v>
      </c>
      <c r="S81" s="46">
        <f t="shared" si="147"/>
        <v>0</v>
      </c>
      <c r="T81" s="46">
        <f t="shared" si="147"/>
        <v>0</v>
      </c>
      <c r="U81" s="46">
        <f t="shared" ref="F81:AB85" si="148">U36+T81</f>
        <v>0</v>
      </c>
      <c r="V81" s="46">
        <f t="shared" si="148"/>
        <v>0</v>
      </c>
      <c r="W81" s="46">
        <f t="shared" si="148"/>
        <v>0</v>
      </c>
      <c r="X81" s="46">
        <f t="shared" si="148"/>
        <v>0</v>
      </c>
      <c r="Y81" s="46">
        <f t="shared" si="148"/>
        <v>0</v>
      </c>
      <c r="Z81" s="46">
        <f t="shared" si="148"/>
        <v>0</v>
      </c>
      <c r="AA81" s="46">
        <f t="shared" si="148"/>
        <v>0</v>
      </c>
      <c r="AB81" s="46">
        <f t="shared" si="148"/>
        <v>0</v>
      </c>
      <c r="AC81" s="30"/>
      <c r="AD81" s="30"/>
    </row>
    <row r="82" spans="1:30" hidden="1" outlineLevel="1" x14ac:dyDescent="0.35">
      <c r="B82" s="45" t="str">
        <f t="shared" si="37"/>
        <v/>
      </c>
      <c r="C82" s="21"/>
      <c r="D82" s="55">
        <f t="shared" si="146"/>
        <v>0</v>
      </c>
      <c r="E82" s="46">
        <f t="shared" si="147"/>
        <v>0</v>
      </c>
      <c r="F82" s="46">
        <f t="shared" si="148"/>
        <v>0</v>
      </c>
      <c r="G82" s="46">
        <f t="shared" si="148"/>
        <v>0</v>
      </c>
      <c r="H82" s="46">
        <f t="shared" si="148"/>
        <v>0</v>
      </c>
      <c r="I82" s="46">
        <f t="shared" si="148"/>
        <v>0</v>
      </c>
      <c r="J82" s="46">
        <f t="shared" si="148"/>
        <v>0</v>
      </c>
      <c r="K82" s="46">
        <f t="shared" si="148"/>
        <v>0</v>
      </c>
      <c r="L82" s="46">
        <f t="shared" si="148"/>
        <v>0</v>
      </c>
      <c r="M82" s="46">
        <f t="shared" si="148"/>
        <v>0</v>
      </c>
      <c r="N82" s="46">
        <f t="shared" si="148"/>
        <v>0</v>
      </c>
      <c r="O82" s="46">
        <f t="shared" si="148"/>
        <v>0</v>
      </c>
      <c r="P82" s="46">
        <f t="shared" si="148"/>
        <v>0</v>
      </c>
      <c r="Q82" s="123">
        <f t="shared" si="148"/>
        <v>0</v>
      </c>
      <c r="R82" s="46">
        <f t="shared" si="148"/>
        <v>0</v>
      </c>
      <c r="S82" s="46">
        <f t="shared" si="148"/>
        <v>0</v>
      </c>
      <c r="T82" s="46">
        <f t="shared" si="148"/>
        <v>0</v>
      </c>
      <c r="U82" s="46">
        <f t="shared" si="148"/>
        <v>0</v>
      </c>
      <c r="V82" s="46">
        <f t="shared" si="148"/>
        <v>0</v>
      </c>
      <c r="W82" s="46">
        <f t="shared" si="148"/>
        <v>0</v>
      </c>
      <c r="X82" s="46">
        <f t="shared" si="148"/>
        <v>0</v>
      </c>
      <c r="Y82" s="46">
        <f t="shared" si="148"/>
        <v>0</v>
      </c>
      <c r="Z82" s="46">
        <f t="shared" si="148"/>
        <v>0</v>
      </c>
      <c r="AA82" s="46">
        <f t="shared" si="148"/>
        <v>0</v>
      </c>
      <c r="AB82" s="46">
        <f t="shared" si="148"/>
        <v>0</v>
      </c>
      <c r="AC82" s="30"/>
      <c r="AD82" s="30"/>
    </row>
    <row r="83" spans="1:30" hidden="1" outlineLevel="1" x14ac:dyDescent="0.35">
      <c r="B83" s="45" t="str">
        <f t="shared" si="37"/>
        <v/>
      </c>
      <c r="C83" s="21"/>
      <c r="D83" s="55">
        <f t="shared" si="146"/>
        <v>0</v>
      </c>
      <c r="E83" s="46">
        <f t="shared" si="147"/>
        <v>0</v>
      </c>
      <c r="F83" s="46">
        <f t="shared" si="148"/>
        <v>0</v>
      </c>
      <c r="G83" s="46">
        <f t="shared" si="148"/>
        <v>0</v>
      </c>
      <c r="H83" s="46">
        <f t="shared" si="148"/>
        <v>0</v>
      </c>
      <c r="I83" s="46">
        <f t="shared" si="148"/>
        <v>0</v>
      </c>
      <c r="J83" s="46">
        <f t="shared" si="148"/>
        <v>0</v>
      </c>
      <c r="K83" s="46">
        <f t="shared" si="148"/>
        <v>0</v>
      </c>
      <c r="L83" s="46">
        <f t="shared" si="148"/>
        <v>0</v>
      </c>
      <c r="M83" s="46">
        <f t="shared" si="148"/>
        <v>0</v>
      </c>
      <c r="N83" s="46">
        <f t="shared" si="148"/>
        <v>0</v>
      </c>
      <c r="O83" s="46">
        <f t="shared" si="148"/>
        <v>0</v>
      </c>
      <c r="P83" s="46">
        <f t="shared" si="148"/>
        <v>0</v>
      </c>
      <c r="Q83" s="123">
        <f t="shared" si="148"/>
        <v>0</v>
      </c>
      <c r="R83" s="46">
        <f t="shared" si="148"/>
        <v>0</v>
      </c>
      <c r="S83" s="46">
        <f t="shared" si="148"/>
        <v>0</v>
      </c>
      <c r="T83" s="46">
        <f t="shared" si="148"/>
        <v>0</v>
      </c>
      <c r="U83" s="46">
        <f t="shared" si="148"/>
        <v>0</v>
      </c>
      <c r="V83" s="46">
        <f t="shared" si="148"/>
        <v>0</v>
      </c>
      <c r="W83" s="46">
        <f t="shared" si="148"/>
        <v>0</v>
      </c>
      <c r="X83" s="46">
        <f t="shared" si="148"/>
        <v>0</v>
      </c>
      <c r="Y83" s="46">
        <f t="shared" si="148"/>
        <v>0</v>
      </c>
      <c r="Z83" s="46">
        <f t="shared" si="148"/>
        <v>0</v>
      </c>
      <c r="AA83" s="46">
        <f t="shared" si="148"/>
        <v>0</v>
      </c>
      <c r="AB83" s="46">
        <f t="shared" si="148"/>
        <v>0</v>
      </c>
      <c r="AC83" s="30"/>
      <c r="AD83" s="30"/>
    </row>
    <row r="84" spans="1:30" hidden="1" outlineLevel="1" x14ac:dyDescent="0.35">
      <c r="B84" s="45" t="str">
        <f t="shared" si="37"/>
        <v/>
      </c>
      <c r="C84" s="21"/>
      <c r="D84" s="55">
        <f t="shared" si="146"/>
        <v>0</v>
      </c>
      <c r="E84" s="46">
        <f t="shared" si="147"/>
        <v>0</v>
      </c>
      <c r="F84" s="46">
        <f t="shared" si="148"/>
        <v>0</v>
      </c>
      <c r="G84" s="46">
        <f t="shared" si="148"/>
        <v>0</v>
      </c>
      <c r="H84" s="46">
        <f t="shared" si="148"/>
        <v>0</v>
      </c>
      <c r="I84" s="46">
        <f t="shared" si="148"/>
        <v>0</v>
      </c>
      <c r="J84" s="46">
        <f t="shared" si="148"/>
        <v>0</v>
      </c>
      <c r="K84" s="46">
        <f t="shared" si="148"/>
        <v>0</v>
      </c>
      <c r="L84" s="46">
        <f t="shared" si="148"/>
        <v>0</v>
      </c>
      <c r="M84" s="46">
        <f t="shared" si="148"/>
        <v>0</v>
      </c>
      <c r="N84" s="46">
        <f t="shared" si="148"/>
        <v>0</v>
      </c>
      <c r="O84" s="46">
        <f t="shared" si="148"/>
        <v>0</v>
      </c>
      <c r="P84" s="46">
        <f t="shared" si="148"/>
        <v>0</v>
      </c>
      <c r="Q84" s="123">
        <f t="shared" si="148"/>
        <v>0</v>
      </c>
      <c r="R84" s="46">
        <f t="shared" si="148"/>
        <v>0</v>
      </c>
      <c r="S84" s="46">
        <f t="shared" si="148"/>
        <v>0</v>
      </c>
      <c r="T84" s="46">
        <f t="shared" si="148"/>
        <v>0</v>
      </c>
      <c r="U84" s="46">
        <f t="shared" si="148"/>
        <v>0</v>
      </c>
      <c r="V84" s="46">
        <f t="shared" si="148"/>
        <v>0</v>
      </c>
      <c r="W84" s="46">
        <f t="shared" si="148"/>
        <v>0</v>
      </c>
      <c r="X84" s="46">
        <f t="shared" si="148"/>
        <v>0</v>
      </c>
      <c r="Y84" s="46">
        <f t="shared" si="148"/>
        <v>0</v>
      </c>
      <c r="Z84" s="46">
        <f t="shared" si="148"/>
        <v>0</v>
      </c>
      <c r="AA84" s="46">
        <f t="shared" si="148"/>
        <v>0</v>
      </c>
      <c r="AB84" s="46">
        <f t="shared" si="148"/>
        <v>0</v>
      </c>
      <c r="AC84" s="30"/>
      <c r="AD84" s="30"/>
    </row>
    <row r="85" spans="1:30" hidden="1" outlineLevel="1" x14ac:dyDescent="0.35">
      <c r="B85" s="45" t="str">
        <f t="shared" si="37"/>
        <v/>
      </c>
      <c r="C85" s="21"/>
      <c r="D85" s="55">
        <f t="shared" si="146"/>
        <v>0</v>
      </c>
      <c r="E85" s="46">
        <f t="shared" si="147"/>
        <v>0</v>
      </c>
      <c r="F85" s="46">
        <f t="shared" si="148"/>
        <v>0</v>
      </c>
      <c r="G85" s="46">
        <f t="shared" si="148"/>
        <v>0</v>
      </c>
      <c r="H85" s="46">
        <f t="shared" si="148"/>
        <v>0</v>
      </c>
      <c r="I85" s="46">
        <f t="shared" si="148"/>
        <v>0</v>
      </c>
      <c r="J85" s="46">
        <f t="shared" si="148"/>
        <v>0</v>
      </c>
      <c r="K85" s="46">
        <f t="shared" si="148"/>
        <v>0</v>
      </c>
      <c r="L85" s="46">
        <f t="shared" si="148"/>
        <v>0</v>
      </c>
      <c r="M85" s="46">
        <f t="shared" si="148"/>
        <v>0</v>
      </c>
      <c r="N85" s="46">
        <f t="shared" si="148"/>
        <v>0</v>
      </c>
      <c r="O85" s="46">
        <f t="shared" si="148"/>
        <v>0</v>
      </c>
      <c r="P85" s="46">
        <f t="shared" si="148"/>
        <v>0</v>
      </c>
      <c r="Q85" s="123">
        <f t="shared" si="148"/>
        <v>0</v>
      </c>
      <c r="R85" s="46">
        <f t="shared" si="148"/>
        <v>0</v>
      </c>
      <c r="S85" s="46">
        <f t="shared" si="148"/>
        <v>0</v>
      </c>
      <c r="T85" s="46">
        <f t="shared" si="148"/>
        <v>0</v>
      </c>
      <c r="U85" s="46">
        <f t="shared" si="148"/>
        <v>0</v>
      </c>
      <c r="V85" s="46">
        <f t="shared" si="148"/>
        <v>0</v>
      </c>
      <c r="W85" s="46">
        <f t="shared" si="148"/>
        <v>0</v>
      </c>
      <c r="X85" s="46">
        <f t="shared" si="148"/>
        <v>0</v>
      </c>
      <c r="Y85" s="46">
        <f t="shared" si="148"/>
        <v>0</v>
      </c>
      <c r="Z85" s="46">
        <f t="shared" si="148"/>
        <v>0</v>
      </c>
      <c r="AA85" s="46">
        <f t="shared" si="148"/>
        <v>0</v>
      </c>
      <c r="AB85" s="46">
        <f t="shared" si="148"/>
        <v>0</v>
      </c>
      <c r="AC85" s="30"/>
      <c r="AD85" s="30"/>
    </row>
    <row r="86" spans="1:30" hidden="1" outlineLevel="1" x14ac:dyDescent="0.35">
      <c r="B86" s="37" t="str">
        <f t="shared" si="37"/>
        <v>Operação - implementação</v>
      </c>
      <c r="C86" s="37"/>
      <c r="D86" s="52">
        <f>SUM(D87:D91)</f>
        <v>0</v>
      </c>
      <c r="E86" s="37">
        <f t="shared" ref="E86" si="149">SUM(E87:E91)</f>
        <v>0</v>
      </c>
      <c r="F86" s="37">
        <f t="shared" ref="F86" si="150">SUM(F87:F91)</f>
        <v>0</v>
      </c>
      <c r="G86" s="37">
        <f t="shared" ref="G86" si="151">SUM(G87:G91)</f>
        <v>0</v>
      </c>
      <c r="H86" s="37">
        <f t="shared" ref="H86" si="152">SUM(H87:H91)</f>
        <v>0</v>
      </c>
      <c r="I86" s="37">
        <f t="shared" ref="I86" si="153">SUM(I87:I91)</f>
        <v>0</v>
      </c>
      <c r="J86" s="37">
        <f t="shared" ref="J86" si="154">SUM(J87:J91)</f>
        <v>0</v>
      </c>
      <c r="K86" s="37">
        <f t="shared" ref="K86" si="155">SUM(K87:K91)</f>
        <v>0</v>
      </c>
      <c r="L86" s="37">
        <f t="shared" ref="L86" si="156">SUM(L87:L91)</f>
        <v>0</v>
      </c>
      <c r="M86" s="37">
        <f t="shared" ref="M86" si="157">SUM(M87:M91)</f>
        <v>0</v>
      </c>
      <c r="N86" s="37">
        <f t="shared" ref="N86" si="158">SUM(N87:N91)</f>
        <v>0</v>
      </c>
      <c r="O86" s="37">
        <f t="shared" ref="O86" si="159">SUM(O87:O91)</f>
        <v>0</v>
      </c>
      <c r="P86" s="37">
        <f t="shared" ref="P86" si="160">SUM(P87:P91)</f>
        <v>0</v>
      </c>
      <c r="Q86" s="122">
        <f t="shared" ref="Q86" si="161">SUM(Q87:Q91)</f>
        <v>0</v>
      </c>
      <c r="R86" s="37">
        <f t="shared" ref="R86" si="162">SUM(R87:R91)</f>
        <v>0</v>
      </c>
      <c r="S86" s="37">
        <f t="shared" ref="S86" si="163">SUM(S87:S91)</f>
        <v>0</v>
      </c>
      <c r="T86" s="37">
        <f t="shared" ref="T86" si="164">SUM(T87:T91)</f>
        <v>0</v>
      </c>
      <c r="U86" s="37">
        <f t="shared" ref="U86" si="165">SUM(U87:U91)</f>
        <v>0</v>
      </c>
      <c r="V86" s="37">
        <f t="shared" ref="V86" si="166">SUM(V87:V91)</f>
        <v>0</v>
      </c>
      <c r="W86" s="37">
        <f t="shared" ref="W86" si="167">SUM(W87:W91)</f>
        <v>0</v>
      </c>
      <c r="X86" s="37">
        <f t="shared" ref="X86" si="168">SUM(X87:X91)</f>
        <v>0</v>
      </c>
      <c r="Y86" s="37">
        <f t="shared" ref="Y86" si="169">SUM(Y87:Y91)</f>
        <v>0</v>
      </c>
      <c r="Z86" s="37">
        <f t="shared" ref="Z86" si="170">SUM(Z87:Z91)</f>
        <v>0</v>
      </c>
      <c r="AA86" s="37">
        <f t="shared" ref="AA86" si="171">SUM(AA87:AA91)</f>
        <v>0</v>
      </c>
      <c r="AB86" s="37">
        <f t="shared" ref="AB86" si="172">SUM(AB87:AB91)</f>
        <v>0</v>
      </c>
      <c r="AC86" s="30"/>
      <c r="AD86" s="30"/>
    </row>
    <row r="87" spans="1:30" hidden="1" outlineLevel="1" x14ac:dyDescent="0.35">
      <c r="B87" s="45" t="str">
        <f t="shared" si="37"/>
        <v/>
      </c>
      <c r="C87" s="21"/>
      <c r="D87" s="55">
        <f t="shared" ref="D87:D91" si="173">D42</f>
        <v>0</v>
      </c>
      <c r="E87" s="46">
        <f t="shared" ref="E87:T91" si="174">E42+D87</f>
        <v>0</v>
      </c>
      <c r="F87" s="46">
        <f t="shared" si="174"/>
        <v>0</v>
      </c>
      <c r="G87" s="46">
        <f t="shared" si="174"/>
        <v>0</v>
      </c>
      <c r="H87" s="46">
        <f t="shared" si="174"/>
        <v>0</v>
      </c>
      <c r="I87" s="46">
        <f t="shared" si="174"/>
        <v>0</v>
      </c>
      <c r="J87" s="46">
        <f t="shared" si="174"/>
        <v>0</v>
      </c>
      <c r="K87" s="46">
        <f t="shared" si="174"/>
        <v>0</v>
      </c>
      <c r="L87" s="46">
        <f t="shared" si="174"/>
        <v>0</v>
      </c>
      <c r="M87" s="46">
        <f t="shared" si="174"/>
        <v>0</v>
      </c>
      <c r="N87" s="46">
        <f t="shared" si="174"/>
        <v>0</v>
      </c>
      <c r="O87" s="46">
        <f t="shared" si="174"/>
        <v>0</v>
      </c>
      <c r="P87" s="46">
        <f t="shared" si="174"/>
        <v>0</v>
      </c>
      <c r="Q87" s="123">
        <f t="shared" si="174"/>
        <v>0</v>
      </c>
      <c r="R87" s="46">
        <f t="shared" si="174"/>
        <v>0</v>
      </c>
      <c r="S87" s="46">
        <f t="shared" si="174"/>
        <v>0</v>
      </c>
      <c r="T87" s="46">
        <f t="shared" si="174"/>
        <v>0</v>
      </c>
      <c r="U87" s="46">
        <f t="shared" ref="F87:AB91" si="175">U42+T87</f>
        <v>0</v>
      </c>
      <c r="V87" s="46">
        <f t="shared" si="175"/>
        <v>0</v>
      </c>
      <c r="W87" s="46">
        <f t="shared" si="175"/>
        <v>0</v>
      </c>
      <c r="X87" s="46">
        <f t="shared" si="175"/>
        <v>0</v>
      </c>
      <c r="Y87" s="46">
        <f t="shared" si="175"/>
        <v>0</v>
      </c>
      <c r="Z87" s="46">
        <f t="shared" si="175"/>
        <v>0</v>
      </c>
      <c r="AA87" s="46">
        <f t="shared" si="175"/>
        <v>0</v>
      </c>
      <c r="AB87" s="46">
        <f t="shared" si="175"/>
        <v>0</v>
      </c>
      <c r="AC87" s="30"/>
      <c r="AD87" s="30"/>
    </row>
    <row r="88" spans="1:30" hidden="1" outlineLevel="1" x14ac:dyDescent="0.35">
      <c r="B88" s="45" t="str">
        <f t="shared" si="37"/>
        <v/>
      </c>
      <c r="C88" s="21"/>
      <c r="D88" s="55">
        <f t="shared" si="173"/>
        <v>0</v>
      </c>
      <c r="E88" s="46">
        <f t="shared" si="174"/>
        <v>0</v>
      </c>
      <c r="F88" s="46">
        <f t="shared" si="175"/>
        <v>0</v>
      </c>
      <c r="G88" s="46">
        <f t="shared" si="175"/>
        <v>0</v>
      </c>
      <c r="H88" s="46">
        <f t="shared" si="175"/>
        <v>0</v>
      </c>
      <c r="I88" s="46">
        <f t="shared" si="175"/>
        <v>0</v>
      </c>
      <c r="J88" s="46">
        <f t="shared" si="175"/>
        <v>0</v>
      </c>
      <c r="K88" s="46">
        <f t="shared" si="175"/>
        <v>0</v>
      </c>
      <c r="L88" s="46">
        <f t="shared" si="175"/>
        <v>0</v>
      </c>
      <c r="M88" s="46">
        <f t="shared" si="175"/>
        <v>0</v>
      </c>
      <c r="N88" s="46">
        <f t="shared" si="175"/>
        <v>0</v>
      </c>
      <c r="O88" s="46">
        <f t="shared" si="175"/>
        <v>0</v>
      </c>
      <c r="P88" s="46">
        <f t="shared" si="175"/>
        <v>0</v>
      </c>
      <c r="Q88" s="123">
        <f t="shared" si="175"/>
        <v>0</v>
      </c>
      <c r="R88" s="46">
        <f t="shared" si="175"/>
        <v>0</v>
      </c>
      <c r="S88" s="46">
        <f t="shared" si="175"/>
        <v>0</v>
      </c>
      <c r="T88" s="46">
        <f t="shared" si="175"/>
        <v>0</v>
      </c>
      <c r="U88" s="46">
        <f t="shared" si="175"/>
        <v>0</v>
      </c>
      <c r="V88" s="46">
        <f t="shared" si="175"/>
        <v>0</v>
      </c>
      <c r="W88" s="46">
        <f t="shared" si="175"/>
        <v>0</v>
      </c>
      <c r="X88" s="46">
        <f t="shared" si="175"/>
        <v>0</v>
      </c>
      <c r="Y88" s="46">
        <f t="shared" si="175"/>
        <v>0</v>
      </c>
      <c r="Z88" s="46">
        <f t="shared" si="175"/>
        <v>0</v>
      </c>
      <c r="AA88" s="46">
        <f t="shared" si="175"/>
        <v>0</v>
      </c>
      <c r="AB88" s="46">
        <f t="shared" si="175"/>
        <v>0</v>
      </c>
      <c r="AC88" s="30"/>
      <c r="AD88" s="30"/>
    </row>
    <row r="89" spans="1:30" hidden="1" outlineLevel="1" x14ac:dyDescent="0.35">
      <c r="B89" s="45" t="str">
        <f t="shared" si="37"/>
        <v/>
      </c>
      <c r="C89" s="21"/>
      <c r="D89" s="55">
        <f t="shared" si="173"/>
        <v>0</v>
      </c>
      <c r="E89" s="46">
        <f t="shared" si="174"/>
        <v>0</v>
      </c>
      <c r="F89" s="46">
        <f t="shared" si="175"/>
        <v>0</v>
      </c>
      <c r="G89" s="46">
        <f t="shared" si="175"/>
        <v>0</v>
      </c>
      <c r="H89" s="46">
        <f t="shared" si="175"/>
        <v>0</v>
      </c>
      <c r="I89" s="46">
        <f t="shared" si="175"/>
        <v>0</v>
      </c>
      <c r="J89" s="46">
        <f t="shared" si="175"/>
        <v>0</v>
      </c>
      <c r="K89" s="46">
        <f t="shared" si="175"/>
        <v>0</v>
      </c>
      <c r="L89" s="46">
        <f t="shared" si="175"/>
        <v>0</v>
      </c>
      <c r="M89" s="46">
        <f t="shared" si="175"/>
        <v>0</v>
      </c>
      <c r="N89" s="46">
        <f t="shared" si="175"/>
        <v>0</v>
      </c>
      <c r="O89" s="46">
        <f t="shared" si="175"/>
        <v>0</v>
      </c>
      <c r="P89" s="46">
        <f t="shared" si="175"/>
        <v>0</v>
      </c>
      <c r="Q89" s="123">
        <f t="shared" si="175"/>
        <v>0</v>
      </c>
      <c r="R89" s="46">
        <f t="shared" si="175"/>
        <v>0</v>
      </c>
      <c r="S89" s="46">
        <f t="shared" si="175"/>
        <v>0</v>
      </c>
      <c r="T89" s="46">
        <f t="shared" si="175"/>
        <v>0</v>
      </c>
      <c r="U89" s="46">
        <f t="shared" si="175"/>
        <v>0</v>
      </c>
      <c r="V89" s="46">
        <f t="shared" si="175"/>
        <v>0</v>
      </c>
      <c r="W89" s="46">
        <f t="shared" si="175"/>
        <v>0</v>
      </c>
      <c r="X89" s="46">
        <f t="shared" si="175"/>
        <v>0</v>
      </c>
      <c r="Y89" s="46">
        <f t="shared" si="175"/>
        <v>0</v>
      </c>
      <c r="Z89" s="46">
        <f t="shared" si="175"/>
        <v>0</v>
      </c>
      <c r="AA89" s="46">
        <f t="shared" si="175"/>
        <v>0</v>
      </c>
      <c r="AB89" s="46">
        <f t="shared" si="175"/>
        <v>0</v>
      </c>
      <c r="AC89" s="30"/>
      <c r="AD89" s="30"/>
    </row>
    <row r="90" spans="1:30" hidden="1" outlineLevel="1" x14ac:dyDescent="0.35">
      <c r="B90" s="45" t="str">
        <f t="shared" si="37"/>
        <v/>
      </c>
      <c r="C90" s="21"/>
      <c r="D90" s="55">
        <f t="shared" si="173"/>
        <v>0</v>
      </c>
      <c r="E90" s="46">
        <f t="shared" si="174"/>
        <v>0</v>
      </c>
      <c r="F90" s="46">
        <f t="shared" si="175"/>
        <v>0</v>
      </c>
      <c r="G90" s="46">
        <f t="shared" si="175"/>
        <v>0</v>
      </c>
      <c r="H90" s="46">
        <f t="shared" si="175"/>
        <v>0</v>
      </c>
      <c r="I90" s="46">
        <f t="shared" si="175"/>
        <v>0</v>
      </c>
      <c r="J90" s="46">
        <f t="shared" si="175"/>
        <v>0</v>
      </c>
      <c r="K90" s="46">
        <f t="shared" si="175"/>
        <v>0</v>
      </c>
      <c r="L90" s="46">
        <f t="shared" si="175"/>
        <v>0</v>
      </c>
      <c r="M90" s="46">
        <f t="shared" si="175"/>
        <v>0</v>
      </c>
      <c r="N90" s="46">
        <f t="shared" si="175"/>
        <v>0</v>
      </c>
      <c r="O90" s="46">
        <f t="shared" si="175"/>
        <v>0</v>
      </c>
      <c r="P90" s="46">
        <f t="shared" si="175"/>
        <v>0</v>
      </c>
      <c r="Q90" s="123">
        <f t="shared" si="175"/>
        <v>0</v>
      </c>
      <c r="R90" s="46">
        <f t="shared" si="175"/>
        <v>0</v>
      </c>
      <c r="S90" s="46">
        <f t="shared" si="175"/>
        <v>0</v>
      </c>
      <c r="T90" s="46">
        <f t="shared" si="175"/>
        <v>0</v>
      </c>
      <c r="U90" s="46">
        <f t="shared" si="175"/>
        <v>0</v>
      </c>
      <c r="V90" s="46">
        <f t="shared" si="175"/>
        <v>0</v>
      </c>
      <c r="W90" s="46">
        <f t="shared" si="175"/>
        <v>0</v>
      </c>
      <c r="X90" s="46">
        <f t="shared" si="175"/>
        <v>0</v>
      </c>
      <c r="Y90" s="46">
        <f t="shared" si="175"/>
        <v>0</v>
      </c>
      <c r="Z90" s="46">
        <f t="shared" si="175"/>
        <v>0</v>
      </c>
      <c r="AA90" s="46">
        <f t="shared" si="175"/>
        <v>0</v>
      </c>
      <c r="AB90" s="46">
        <f t="shared" si="175"/>
        <v>0</v>
      </c>
      <c r="AC90" s="30"/>
      <c r="AD90" s="30"/>
    </row>
    <row r="91" spans="1:30" hidden="1" outlineLevel="1" x14ac:dyDescent="0.35">
      <c r="B91" s="45" t="str">
        <f t="shared" si="37"/>
        <v/>
      </c>
      <c r="C91" s="21"/>
      <c r="D91" s="55">
        <f t="shared" si="173"/>
        <v>0</v>
      </c>
      <c r="E91" s="46">
        <f t="shared" si="174"/>
        <v>0</v>
      </c>
      <c r="F91" s="46">
        <f t="shared" si="175"/>
        <v>0</v>
      </c>
      <c r="G91" s="46">
        <f t="shared" si="175"/>
        <v>0</v>
      </c>
      <c r="H91" s="46">
        <f t="shared" si="175"/>
        <v>0</v>
      </c>
      <c r="I91" s="46">
        <f t="shared" si="175"/>
        <v>0</v>
      </c>
      <c r="J91" s="46">
        <f t="shared" si="175"/>
        <v>0</v>
      </c>
      <c r="K91" s="46">
        <f t="shared" si="175"/>
        <v>0</v>
      </c>
      <c r="L91" s="46">
        <f t="shared" si="175"/>
        <v>0</v>
      </c>
      <c r="M91" s="46">
        <f t="shared" si="175"/>
        <v>0</v>
      </c>
      <c r="N91" s="46">
        <f t="shared" si="175"/>
        <v>0</v>
      </c>
      <c r="O91" s="46">
        <f t="shared" si="175"/>
        <v>0</v>
      </c>
      <c r="P91" s="46">
        <f t="shared" si="175"/>
        <v>0</v>
      </c>
      <c r="Q91" s="123">
        <f t="shared" si="175"/>
        <v>0</v>
      </c>
      <c r="R91" s="46">
        <f t="shared" si="175"/>
        <v>0</v>
      </c>
      <c r="S91" s="46">
        <f t="shared" si="175"/>
        <v>0</v>
      </c>
      <c r="T91" s="46">
        <f t="shared" si="175"/>
        <v>0</v>
      </c>
      <c r="U91" s="46">
        <f t="shared" si="175"/>
        <v>0</v>
      </c>
      <c r="V91" s="46">
        <f t="shared" si="175"/>
        <v>0</v>
      </c>
      <c r="W91" s="46">
        <f t="shared" si="175"/>
        <v>0</v>
      </c>
      <c r="X91" s="46">
        <f t="shared" si="175"/>
        <v>0</v>
      </c>
      <c r="Y91" s="46">
        <f t="shared" si="175"/>
        <v>0</v>
      </c>
      <c r="Z91" s="46">
        <f t="shared" si="175"/>
        <v>0</v>
      </c>
      <c r="AA91" s="46">
        <f t="shared" si="175"/>
        <v>0</v>
      </c>
      <c r="AB91" s="46">
        <f t="shared" si="175"/>
        <v>0</v>
      </c>
      <c r="AC91" s="30"/>
      <c r="AD91" s="30"/>
    </row>
    <row r="92" spans="1:30" collapsed="1" x14ac:dyDescent="0.35">
      <c r="A92" s="38"/>
      <c r="B92" s="39" t="s">
        <v>117</v>
      </c>
      <c r="C92" s="39"/>
      <c r="D92" s="54">
        <f>SUM(D50:D91)/2</f>
        <v>0</v>
      </c>
      <c r="E92" s="69">
        <f t="shared" ref="E92:AB92" si="176">SUM(E50:E91)/2</f>
        <v>0</v>
      </c>
      <c r="F92" s="39">
        <f t="shared" si="176"/>
        <v>0</v>
      </c>
      <c r="G92" s="39">
        <f t="shared" si="176"/>
        <v>0</v>
      </c>
      <c r="H92" s="39">
        <f t="shared" si="176"/>
        <v>0</v>
      </c>
      <c r="I92" s="39">
        <f t="shared" si="176"/>
        <v>0</v>
      </c>
      <c r="J92" s="39">
        <f t="shared" si="176"/>
        <v>0</v>
      </c>
      <c r="K92" s="39">
        <f t="shared" si="176"/>
        <v>0</v>
      </c>
      <c r="L92" s="39">
        <f t="shared" si="176"/>
        <v>0</v>
      </c>
      <c r="M92" s="39">
        <f t="shared" si="176"/>
        <v>0</v>
      </c>
      <c r="N92" s="39">
        <f t="shared" si="176"/>
        <v>0</v>
      </c>
      <c r="O92" s="39">
        <f t="shared" si="176"/>
        <v>0</v>
      </c>
      <c r="P92" s="39">
        <f t="shared" si="176"/>
        <v>0</v>
      </c>
      <c r="Q92" s="69">
        <f t="shared" si="176"/>
        <v>0</v>
      </c>
      <c r="R92" s="39">
        <f t="shared" si="176"/>
        <v>0</v>
      </c>
      <c r="S92" s="39">
        <f t="shared" si="176"/>
        <v>0</v>
      </c>
      <c r="T92" s="39">
        <f t="shared" si="176"/>
        <v>0</v>
      </c>
      <c r="U92" s="39">
        <f t="shared" si="176"/>
        <v>0</v>
      </c>
      <c r="V92" s="39">
        <f t="shared" si="176"/>
        <v>0</v>
      </c>
      <c r="W92" s="39">
        <f t="shared" si="176"/>
        <v>0</v>
      </c>
      <c r="X92" s="39">
        <f t="shared" si="176"/>
        <v>0</v>
      </c>
      <c r="Y92" s="39">
        <f t="shared" si="176"/>
        <v>0</v>
      </c>
      <c r="Z92" s="39">
        <f t="shared" si="176"/>
        <v>0</v>
      </c>
      <c r="AA92" s="39">
        <f t="shared" si="176"/>
        <v>0</v>
      </c>
      <c r="AB92" s="39">
        <f t="shared" si="176"/>
        <v>0</v>
      </c>
      <c r="AC92" s="127">
        <f>P92</f>
        <v>0</v>
      </c>
      <c r="AD92" s="127">
        <f>AB92</f>
        <v>0</v>
      </c>
    </row>
    <row r="93" spans="1:30" x14ac:dyDescent="0.35">
      <c r="D93" s="30"/>
      <c r="Q93" s="103"/>
      <c r="AC93" s="30"/>
      <c r="AD93" s="30"/>
    </row>
    <row r="94" spans="1:30" x14ac:dyDescent="0.35">
      <c r="A94" s="22"/>
      <c r="B94" s="32" t="s">
        <v>116</v>
      </c>
      <c r="C94" s="33" t="s">
        <v>16</v>
      </c>
      <c r="D94" s="33" t="s">
        <v>17</v>
      </c>
      <c r="Q94" s="103"/>
      <c r="AC94" s="30"/>
      <c r="AD94" s="30"/>
    </row>
    <row r="95" spans="1:30" outlineLevel="1" x14ac:dyDescent="0.35">
      <c r="B95" s="37" t="str">
        <f>IF(ISNONTEXT(B50),"",B50)</f>
        <v>Administrativo + Financeiro</v>
      </c>
      <c r="C95" s="182"/>
      <c r="D95" s="52"/>
      <c r="E95" s="48">
        <f>SUM(E96:E101)</f>
        <v>0</v>
      </c>
      <c r="F95" s="48">
        <f t="shared" ref="F95:AB95" si="177">SUM(F96:F101)</f>
        <v>0</v>
      </c>
      <c r="G95" s="48">
        <f t="shared" si="177"/>
        <v>0</v>
      </c>
      <c r="H95" s="48">
        <f t="shared" si="177"/>
        <v>0</v>
      </c>
      <c r="I95" s="48">
        <f t="shared" si="177"/>
        <v>0</v>
      </c>
      <c r="J95" s="48">
        <f t="shared" si="177"/>
        <v>0</v>
      </c>
      <c r="K95" s="48">
        <f t="shared" si="177"/>
        <v>0</v>
      </c>
      <c r="L95" s="48">
        <f t="shared" si="177"/>
        <v>0</v>
      </c>
      <c r="M95" s="48">
        <f t="shared" si="177"/>
        <v>0</v>
      </c>
      <c r="N95" s="48">
        <f t="shared" si="177"/>
        <v>0</v>
      </c>
      <c r="O95" s="48">
        <f t="shared" si="177"/>
        <v>0</v>
      </c>
      <c r="P95" s="48">
        <f t="shared" si="177"/>
        <v>0</v>
      </c>
      <c r="Q95" s="124">
        <f t="shared" si="177"/>
        <v>0</v>
      </c>
      <c r="R95" s="48">
        <f t="shared" si="177"/>
        <v>0</v>
      </c>
      <c r="S95" s="48">
        <f t="shared" si="177"/>
        <v>0</v>
      </c>
      <c r="T95" s="48">
        <f t="shared" si="177"/>
        <v>0</v>
      </c>
      <c r="U95" s="48">
        <f t="shared" si="177"/>
        <v>0</v>
      </c>
      <c r="V95" s="48">
        <f t="shared" si="177"/>
        <v>0</v>
      </c>
      <c r="W95" s="48">
        <f t="shared" si="177"/>
        <v>0</v>
      </c>
      <c r="X95" s="48">
        <f t="shared" si="177"/>
        <v>0</v>
      </c>
      <c r="Y95" s="48">
        <f t="shared" si="177"/>
        <v>0</v>
      </c>
      <c r="Z95" s="48">
        <f t="shared" si="177"/>
        <v>0</v>
      </c>
      <c r="AA95" s="48">
        <f t="shared" si="177"/>
        <v>0</v>
      </c>
      <c r="AB95" s="48">
        <f t="shared" si="177"/>
        <v>0</v>
      </c>
      <c r="AC95" s="58">
        <f t="shared" ref="AC95:AC138" si="178">SUM(E95:P95)</f>
        <v>0</v>
      </c>
      <c r="AD95" s="58">
        <f t="shared" ref="AD95:AD138" si="179">SUM(Q95:AB95)</f>
        <v>0</v>
      </c>
    </row>
    <row r="96" spans="1:30" outlineLevel="1" x14ac:dyDescent="0.35">
      <c r="B96" s="45" t="str">
        <f t="shared" ref="B96:B136" si="180">IF(ISNONTEXT(B51),"",B51)</f>
        <v/>
      </c>
      <c r="C96" s="57"/>
      <c r="D96" s="56"/>
      <c r="E96" s="49">
        <f t="shared" ref="E96:E101" si="181">E51*$C96*(1+$D96)*(1+E$140)</f>
        <v>0</v>
      </c>
      <c r="F96" s="49">
        <f t="shared" ref="F96:AB96" si="182">F51*$C96*(1+$D96)*(1+F$140)</f>
        <v>0</v>
      </c>
      <c r="G96" s="49">
        <f t="shared" si="182"/>
        <v>0</v>
      </c>
      <c r="H96" s="49">
        <f t="shared" si="182"/>
        <v>0</v>
      </c>
      <c r="I96" s="49">
        <f t="shared" si="182"/>
        <v>0</v>
      </c>
      <c r="J96" s="49">
        <f t="shared" si="182"/>
        <v>0</v>
      </c>
      <c r="K96" s="49">
        <f t="shared" si="182"/>
        <v>0</v>
      </c>
      <c r="L96" s="49">
        <f t="shared" si="182"/>
        <v>0</v>
      </c>
      <c r="M96" s="49">
        <f t="shared" si="182"/>
        <v>0</v>
      </c>
      <c r="N96" s="49">
        <f t="shared" si="182"/>
        <v>0</v>
      </c>
      <c r="O96" s="49">
        <f t="shared" si="182"/>
        <v>0</v>
      </c>
      <c r="P96" s="49">
        <f t="shared" si="182"/>
        <v>0</v>
      </c>
      <c r="Q96" s="125">
        <f t="shared" si="182"/>
        <v>0</v>
      </c>
      <c r="R96" s="49">
        <f t="shared" si="182"/>
        <v>0</v>
      </c>
      <c r="S96" s="49">
        <f t="shared" si="182"/>
        <v>0</v>
      </c>
      <c r="T96" s="49">
        <f t="shared" si="182"/>
        <v>0</v>
      </c>
      <c r="U96" s="49">
        <f t="shared" si="182"/>
        <v>0</v>
      </c>
      <c r="V96" s="49">
        <f t="shared" si="182"/>
        <v>0</v>
      </c>
      <c r="W96" s="49">
        <f t="shared" si="182"/>
        <v>0</v>
      </c>
      <c r="X96" s="49">
        <f t="shared" si="182"/>
        <v>0</v>
      </c>
      <c r="Y96" s="49">
        <f t="shared" si="182"/>
        <v>0</v>
      </c>
      <c r="Z96" s="49">
        <f t="shared" si="182"/>
        <v>0</v>
      </c>
      <c r="AA96" s="49">
        <f t="shared" si="182"/>
        <v>0</v>
      </c>
      <c r="AB96" s="49">
        <f t="shared" si="182"/>
        <v>0</v>
      </c>
      <c r="AC96" s="128">
        <f t="shared" si="178"/>
        <v>0</v>
      </c>
      <c r="AD96" s="128">
        <f t="shared" si="179"/>
        <v>0</v>
      </c>
    </row>
    <row r="97" spans="2:30" outlineLevel="1" x14ac:dyDescent="0.35">
      <c r="B97" s="45" t="str">
        <f t="shared" si="180"/>
        <v/>
      </c>
      <c r="C97" s="57"/>
      <c r="D97" s="56"/>
      <c r="E97" s="49">
        <f t="shared" si="181"/>
        <v>0</v>
      </c>
      <c r="F97" s="49">
        <f t="shared" ref="F97:AB97" si="183">F52*$C97*(1+$D97)*(1+F$140)</f>
        <v>0</v>
      </c>
      <c r="G97" s="49">
        <f t="shared" si="183"/>
        <v>0</v>
      </c>
      <c r="H97" s="49">
        <f t="shared" si="183"/>
        <v>0</v>
      </c>
      <c r="I97" s="49">
        <f t="shared" si="183"/>
        <v>0</v>
      </c>
      <c r="J97" s="49">
        <f t="shared" si="183"/>
        <v>0</v>
      </c>
      <c r="K97" s="49">
        <f t="shared" si="183"/>
        <v>0</v>
      </c>
      <c r="L97" s="49">
        <f t="shared" si="183"/>
        <v>0</v>
      </c>
      <c r="M97" s="49">
        <f t="shared" si="183"/>
        <v>0</v>
      </c>
      <c r="N97" s="49">
        <f t="shared" si="183"/>
        <v>0</v>
      </c>
      <c r="O97" s="49">
        <f t="shared" si="183"/>
        <v>0</v>
      </c>
      <c r="P97" s="49">
        <f t="shared" si="183"/>
        <v>0</v>
      </c>
      <c r="Q97" s="125">
        <f t="shared" si="183"/>
        <v>0</v>
      </c>
      <c r="R97" s="49">
        <f t="shared" si="183"/>
        <v>0</v>
      </c>
      <c r="S97" s="49">
        <f t="shared" si="183"/>
        <v>0</v>
      </c>
      <c r="T97" s="49">
        <f t="shared" si="183"/>
        <v>0</v>
      </c>
      <c r="U97" s="49">
        <f t="shared" si="183"/>
        <v>0</v>
      </c>
      <c r="V97" s="49">
        <f t="shared" si="183"/>
        <v>0</v>
      </c>
      <c r="W97" s="49">
        <f t="shared" si="183"/>
        <v>0</v>
      </c>
      <c r="X97" s="49">
        <f t="shared" si="183"/>
        <v>0</v>
      </c>
      <c r="Y97" s="49">
        <f t="shared" si="183"/>
        <v>0</v>
      </c>
      <c r="Z97" s="49">
        <f t="shared" si="183"/>
        <v>0</v>
      </c>
      <c r="AA97" s="49">
        <f t="shared" si="183"/>
        <v>0</v>
      </c>
      <c r="AB97" s="49">
        <f t="shared" si="183"/>
        <v>0</v>
      </c>
      <c r="AC97" s="128">
        <f t="shared" si="178"/>
        <v>0</v>
      </c>
      <c r="AD97" s="128">
        <f t="shared" si="179"/>
        <v>0</v>
      </c>
    </row>
    <row r="98" spans="2:30" outlineLevel="1" x14ac:dyDescent="0.35">
      <c r="B98" s="45" t="str">
        <f t="shared" si="180"/>
        <v/>
      </c>
      <c r="C98" s="57"/>
      <c r="D98" s="56"/>
      <c r="E98" s="49">
        <f t="shared" si="181"/>
        <v>0</v>
      </c>
      <c r="F98" s="49">
        <f t="shared" ref="F98:AB98" si="184">F53*$C98*(1+$D98)*(1+F$140)</f>
        <v>0</v>
      </c>
      <c r="G98" s="49">
        <f t="shared" si="184"/>
        <v>0</v>
      </c>
      <c r="H98" s="49">
        <f t="shared" si="184"/>
        <v>0</v>
      </c>
      <c r="I98" s="49">
        <f t="shared" si="184"/>
        <v>0</v>
      </c>
      <c r="J98" s="49">
        <f t="shared" si="184"/>
        <v>0</v>
      </c>
      <c r="K98" s="49">
        <f t="shared" si="184"/>
        <v>0</v>
      </c>
      <c r="L98" s="49">
        <f t="shared" si="184"/>
        <v>0</v>
      </c>
      <c r="M98" s="49">
        <f t="shared" si="184"/>
        <v>0</v>
      </c>
      <c r="N98" s="49">
        <f t="shared" si="184"/>
        <v>0</v>
      </c>
      <c r="O98" s="49">
        <f t="shared" si="184"/>
        <v>0</v>
      </c>
      <c r="P98" s="49">
        <f t="shared" si="184"/>
        <v>0</v>
      </c>
      <c r="Q98" s="125">
        <f t="shared" si="184"/>
        <v>0</v>
      </c>
      <c r="R98" s="49">
        <f t="shared" si="184"/>
        <v>0</v>
      </c>
      <c r="S98" s="49">
        <f t="shared" si="184"/>
        <v>0</v>
      </c>
      <c r="T98" s="49">
        <f t="shared" si="184"/>
        <v>0</v>
      </c>
      <c r="U98" s="49">
        <f t="shared" si="184"/>
        <v>0</v>
      </c>
      <c r="V98" s="49">
        <f t="shared" si="184"/>
        <v>0</v>
      </c>
      <c r="W98" s="49">
        <f t="shared" si="184"/>
        <v>0</v>
      </c>
      <c r="X98" s="49">
        <f t="shared" si="184"/>
        <v>0</v>
      </c>
      <c r="Y98" s="49">
        <f t="shared" si="184"/>
        <v>0</v>
      </c>
      <c r="Z98" s="49">
        <f t="shared" si="184"/>
        <v>0</v>
      </c>
      <c r="AA98" s="49">
        <f t="shared" si="184"/>
        <v>0</v>
      </c>
      <c r="AB98" s="49">
        <f t="shared" si="184"/>
        <v>0</v>
      </c>
      <c r="AC98" s="128">
        <f t="shared" si="178"/>
        <v>0</v>
      </c>
      <c r="AD98" s="128">
        <f t="shared" si="179"/>
        <v>0</v>
      </c>
    </row>
    <row r="99" spans="2:30" outlineLevel="1" x14ac:dyDescent="0.35">
      <c r="B99" s="45" t="str">
        <f t="shared" si="180"/>
        <v/>
      </c>
      <c r="C99" s="57"/>
      <c r="D99" s="56"/>
      <c r="E99" s="49">
        <f t="shared" si="181"/>
        <v>0</v>
      </c>
      <c r="F99" s="49">
        <f t="shared" ref="F99:AB99" si="185">F54*$C99*(1+$D99)*(1+F$140)</f>
        <v>0</v>
      </c>
      <c r="G99" s="49">
        <f t="shared" si="185"/>
        <v>0</v>
      </c>
      <c r="H99" s="49">
        <f t="shared" si="185"/>
        <v>0</v>
      </c>
      <c r="I99" s="49">
        <f t="shared" si="185"/>
        <v>0</v>
      </c>
      <c r="J99" s="49">
        <f t="shared" si="185"/>
        <v>0</v>
      </c>
      <c r="K99" s="49">
        <f t="shared" si="185"/>
        <v>0</v>
      </c>
      <c r="L99" s="49">
        <f t="shared" si="185"/>
        <v>0</v>
      </c>
      <c r="M99" s="49">
        <f t="shared" si="185"/>
        <v>0</v>
      </c>
      <c r="N99" s="49">
        <f t="shared" si="185"/>
        <v>0</v>
      </c>
      <c r="O99" s="49">
        <f t="shared" si="185"/>
        <v>0</v>
      </c>
      <c r="P99" s="49">
        <f t="shared" si="185"/>
        <v>0</v>
      </c>
      <c r="Q99" s="125">
        <f t="shared" si="185"/>
        <v>0</v>
      </c>
      <c r="R99" s="49">
        <f t="shared" si="185"/>
        <v>0</v>
      </c>
      <c r="S99" s="49">
        <f t="shared" si="185"/>
        <v>0</v>
      </c>
      <c r="T99" s="49">
        <f t="shared" si="185"/>
        <v>0</v>
      </c>
      <c r="U99" s="49">
        <f t="shared" si="185"/>
        <v>0</v>
      </c>
      <c r="V99" s="49">
        <f t="shared" si="185"/>
        <v>0</v>
      </c>
      <c r="W99" s="49">
        <f t="shared" si="185"/>
        <v>0</v>
      </c>
      <c r="X99" s="49">
        <f t="shared" si="185"/>
        <v>0</v>
      </c>
      <c r="Y99" s="49">
        <f t="shared" si="185"/>
        <v>0</v>
      </c>
      <c r="Z99" s="49">
        <f t="shared" si="185"/>
        <v>0</v>
      </c>
      <c r="AA99" s="49">
        <f t="shared" si="185"/>
        <v>0</v>
      </c>
      <c r="AB99" s="49">
        <f t="shared" si="185"/>
        <v>0</v>
      </c>
      <c r="AC99" s="128">
        <f t="shared" si="178"/>
        <v>0</v>
      </c>
      <c r="AD99" s="128">
        <f t="shared" si="179"/>
        <v>0</v>
      </c>
    </row>
    <row r="100" spans="2:30" outlineLevel="1" x14ac:dyDescent="0.35">
      <c r="B100" s="45" t="str">
        <f t="shared" si="180"/>
        <v/>
      </c>
      <c r="C100" s="57"/>
      <c r="D100" s="56"/>
      <c r="E100" s="49">
        <f t="shared" si="181"/>
        <v>0</v>
      </c>
      <c r="F100" s="49">
        <f t="shared" ref="F100:AB100" si="186">F55*$C100*(1+$D100)*(1+F$140)</f>
        <v>0</v>
      </c>
      <c r="G100" s="49">
        <f t="shared" si="186"/>
        <v>0</v>
      </c>
      <c r="H100" s="49">
        <f t="shared" si="186"/>
        <v>0</v>
      </c>
      <c r="I100" s="49">
        <f t="shared" si="186"/>
        <v>0</v>
      </c>
      <c r="J100" s="49">
        <f t="shared" si="186"/>
        <v>0</v>
      </c>
      <c r="K100" s="49">
        <f t="shared" si="186"/>
        <v>0</v>
      </c>
      <c r="L100" s="49">
        <f t="shared" si="186"/>
        <v>0</v>
      </c>
      <c r="M100" s="49">
        <f t="shared" si="186"/>
        <v>0</v>
      </c>
      <c r="N100" s="49">
        <f t="shared" si="186"/>
        <v>0</v>
      </c>
      <c r="O100" s="49">
        <f t="shared" si="186"/>
        <v>0</v>
      </c>
      <c r="P100" s="49">
        <f t="shared" si="186"/>
        <v>0</v>
      </c>
      <c r="Q100" s="125">
        <f t="shared" si="186"/>
        <v>0</v>
      </c>
      <c r="R100" s="49">
        <f t="shared" si="186"/>
        <v>0</v>
      </c>
      <c r="S100" s="49">
        <f t="shared" si="186"/>
        <v>0</v>
      </c>
      <c r="T100" s="49">
        <f t="shared" si="186"/>
        <v>0</v>
      </c>
      <c r="U100" s="49">
        <f t="shared" si="186"/>
        <v>0</v>
      </c>
      <c r="V100" s="49">
        <f t="shared" si="186"/>
        <v>0</v>
      </c>
      <c r="W100" s="49">
        <f t="shared" si="186"/>
        <v>0</v>
      </c>
      <c r="X100" s="49">
        <f t="shared" si="186"/>
        <v>0</v>
      </c>
      <c r="Y100" s="49">
        <f t="shared" si="186"/>
        <v>0</v>
      </c>
      <c r="Z100" s="49">
        <f t="shared" si="186"/>
        <v>0</v>
      </c>
      <c r="AA100" s="49">
        <f t="shared" si="186"/>
        <v>0</v>
      </c>
      <c r="AB100" s="49">
        <f t="shared" si="186"/>
        <v>0</v>
      </c>
      <c r="AC100" s="128">
        <f t="shared" si="178"/>
        <v>0</v>
      </c>
      <c r="AD100" s="128">
        <f t="shared" si="179"/>
        <v>0</v>
      </c>
    </row>
    <row r="101" spans="2:30" outlineLevel="1" x14ac:dyDescent="0.35">
      <c r="B101" s="45" t="str">
        <f t="shared" si="180"/>
        <v/>
      </c>
      <c r="C101" s="57"/>
      <c r="D101" s="56"/>
      <c r="E101" s="49">
        <f t="shared" si="181"/>
        <v>0</v>
      </c>
      <c r="F101" s="49">
        <f t="shared" ref="F101:AB101" si="187">F56*$C101*(1+$D101)*(1+F$140)</f>
        <v>0</v>
      </c>
      <c r="G101" s="49">
        <f t="shared" si="187"/>
        <v>0</v>
      </c>
      <c r="H101" s="49">
        <f t="shared" si="187"/>
        <v>0</v>
      </c>
      <c r="I101" s="49">
        <f t="shared" si="187"/>
        <v>0</v>
      </c>
      <c r="J101" s="49">
        <f t="shared" si="187"/>
        <v>0</v>
      </c>
      <c r="K101" s="49">
        <f t="shared" si="187"/>
        <v>0</v>
      </c>
      <c r="L101" s="49">
        <f t="shared" si="187"/>
        <v>0</v>
      </c>
      <c r="M101" s="49">
        <f t="shared" si="187"/>
        <v>0</v>
      </c>
      <c r="N101" s="49">
        <f t="shared" si="187"/>
        <v>0</v>
      </c>
      <c r="O101" s="49">
        <f t="shared" si="187"/>
        <v>0</v>
      </c>
      <c r="P101" s="49">
        <f t="shared" si="187"/>
        <v>0</v>
      </c>
      <c r="Q101" s="125">
        <f t="shared" si="187"/>
        <v>0</v>
      </c>
      <c r="R101" s="49">
        <f t="shared" si="187"/>
        <v>0</v>
      </c>
      <c r="S101" s="49">
        <f t="shared" si="187"/>
        <v>0</v>
      </c>
      <c r="T101" s="49">
        <f t="shared" si="187"/>
        <v>0</v>
      </c>
      <c r="U101" s="49">
        <f t="shared" si="187"/>
        <v>0</v>
      </c>
      <c r="V101" s="49">
        <f t="shared" si="187"/>
        <v>0</v>
      </c>
      <c r="W101" s="49">
        <f t="shared" si="187"/>
        <v>0</v>
      </c>
      <c r="X101" s="49">
        <f t="shared" si="187"/>
        <v>0</v>
      </c>
      <c r="Y101" s="49">
        <f t="shared" si="187"/>
        <v>0</v>
      </c>
      <c r="Z101" s="49">
        <f t="shared" si="187"/>
        <v>0</v>
      </c>
      <c r="AA101" s="49">
        <f t="shared" si="187"/>
        <v>0</v>
      </c>
      <c r="AB101" s="49">
        <f t="shared" si="187"/>
        <v>0</v>
      </c>
      <c r="AC101" s="128">
        <f t="shared" si="178"/>
        <v>0</v>
      </c>
      <c r="AD101" s="128">
        <f t="shared" si="179"/>
        <v>0</v>
      </c>
    </row>
    <row r="102" spans="2:30" outlineLevel="1" x14ac:dyDescent="0.35">
      <c r="B102" s="37" t="str">
        <f t="shared" si="180"/>
        <v>Tecnologia</v>
      </c>
      <c r="C102" s="182"/>
      <c r="D102" s="52"/>
      <c r="E102" s="48">
        <f>SUM(E103:E109)</f>
        <v>0</v>
      </c>
      <c r="F102" s="48">
        <f t="shared" ref="F102:AB102" si="188">SUM(F103:F109)</f>
        <v>0</v>
      </c>
      <c r="G102" s="48">
        <f t="shared" si="188"/>
        <v>0</v>
      </c>
      <c r="H102" s="48">
        <f t="shared" si="188"/>
        <v>0</v>
      </c>
      <c r="I102" s="48">
        <f t="shared" si="188"/>
        <v>0</v>
      </c>
      <c r="J102" s="48">
        <f t="shared" si="188"/>
        <v>0</v>
      </c>
      <c r="K102" s="48">
        <f t="shared" si="188"/>
        <v>0</v>
      </c>
      <c r="L102" s="48">
        <f t="shared" si="188"/>
        <v>0</v>
      </c>
      <c r="M102" s="48">
        <f t="shared" si="188"/>
        <v>0</v>
      </c>
      <c r="N102" s="48">
        <f t="shared" si="188"/>
        <v>0</v>
      </c>
      <c r="O102" s="48">
        <f t="shared" si="188"/>
        <v>0</v>
      </c>
      <c r="P102" s="48">
        <f t="shared" si="188"/>
        <v>0</v>
      </c>
      <c r="Q102" s="124">
        <f t="shared" si="188"/>
        <v>0</v>
      </c>
      <c r="R102" s="48">
        <f t="shared" si="188"/>
        <v>0</v>
      </c>
      <c r="S102" s="48">
        <f t="shared" si="188"/>
        <v>0</v>
      </c>
      <c r="T102" s="48">
        <f t="shared" si="188"/>
        <v>0</v>
      </c>
      <c r="U102" s="48">
        <f t="shared" si="188"/>
        <v>0</v>
      </c>
      <c r="V102" s="48">
        <f t="shared" si="188"/>
        <v>0</v>
      </c>
      <c r="W102" s="48">
        <f t="shared" si="188"/>
        <v>0</v>
      </c>
      <c r="X102" s="48">
        <f t="shared" si="188"/>
        <v>0</v>
      </c>
      <c r="Y102" s="48">
        <f t="shared" si="188"/>
        <v>0</v>
      </c>
      <c r="Z102" s="48">
        <f t="shared" si="188"/>
        <v>0</v>
      </c>
      <c r="AA102" s="48">
        <f t="shared" si="188"/>
        <v>0</v>
      </c>
      <c r="AB102" s="48">
        <f t="shared" si="188"/>
        <v>0</v>
      </c>
      <c r="AC102" s="58">
        <f t="shared" si="178"/>
        <v>0</v>
      </c>
      <c r="AD102" s="58">
        <f t="shared" si="179"/>
        <v>0</v>
      </c>
    </row>
    <row r="103" spans="2:30" outlineLevel="1" x14ac:dyDescent="0.35">
      <c r="B103" s="45" t="str">
        <f t="shared" si="180"/>
        <v/>
      </c>
      <c r="C103" s="57"/>
      <c r="D103" s="56"/>
      <c r="E103" s="49">
        <f t="shared" ref="E103:AB103" si="189">E58*$C103*(1+$D103)*(1+E$140)</f>
        <v>0</v>
      </c>
      <c r="F103" s="49">
        <f t="shared" si="189"/>
        <v>0</v>
      </c>
      <c r="G103" s="49">
        <f t="shared" si="189"/>
        <v>0</v>
      </c>
      <c r="H103" s="49">
        <f t="shared" si="189"/>
        <v>0</v>
      </c>
      <c r="I103" s="49">
        <f t="shared" si="189"/>
        <v>0</v>
      </c>
      <c r="J103" s="49">
        <f t="shared" si="189"/>
        <v>0</v>
      </c>
      <c r="K103" s="49">
        <f t="shared" si="189"/>
        <v>0</v>
      </c>
      <c r="L103" s="49">
        <f t="shared" si="189"/>
        <v>0</v>
      </c>
      <c r="M103" s="49">
        <f t="shared" si="189"/>
        <v>0</v>
      </c>
      <c r="N103" s="49">
        <f t="shared" si="189"/>
        <v>0</v>
      </c>
      <c r="O103" s="49">
        <f t="shared" si="189"/>
        <v>0</v>
      </c>
      <c r="P103" s="49">
        <f t="shared" si="189"/>
        <v>0</v>
      </c>
      <c r="Q103" s="125">
        <f t="shared" si="189"/>
        <v>0</v>
      </c>
      <c r="R103" s="49">
        <f t="shared" si="189"/>
        <v>0</v>
      </c>
      <c r="S103" s="49">
        <f t="shared" si="189"/>
        <v>0</v>
      </c>
      <c r="T103" s="49">
        <f t="shared" si="189"/>
        <v>0</v>
      </c>
      <c r="U103" s="49">
        <f t="shared" si="189"/>
        <v>0</v>
      </c>
      <c r="V103" s="49">
        <f t="shared" si="189"/>
        <v>0</v>
      </c>
      <c r="W103" s="49">
        <f t="shared" si="189"/>
        <v>0</v>
      </c>
      <c r="X103" s="49">
        <f t="shared" si="189"/>
        <v>0</v>
      </c>
      <c r="Y103" s="49">
        <f t="shared" si="189"/>
        <v>0</v>
      </c>
      <c r="Z103" s="49">
        <f t="shared" si="189"/>
        <v>0</v>
      </c>
      <c r="AA103" s="49">
        <f t="shared" si="189"/>
        <v>0</v>
      </c>
      <c r="AB103" s="49">
        <f t="shared" si="189"/>
        <v>0</v>
      </c>
      <c r="AC103" s="128">
        <f t="shared" si="178"/>
        <v>0</v>
      </c>
      <c r="AD103" s="128">
        <f t="shared" si="179"/>
        <v>0</v>
      </c>
    </row>
    <row r="104" spans="2:30" outlineLevel="1" x14ac:dyDescent="0.35">
      <c r="B104" s="45" t="str">
        <f t="shared" si="180"/>
        <v/>
      </c>
      <c r="C104" s="57"/>
      <c r="D104" s="56"/>
      <c r="E104" s="49">
        <f t="shared" ref="E104:AB104" si="190">E59*$C104*(1+$D104)*(1+E$140)</f>
        <v>0</v>
      </c>
      <c r="F104" s="49">
        <f t="shared" si="190"/>
        <v>0</v>
      </c>
      <c r="G104" s="49">
        <f t="shared" si="190"/>
        <v>0</v>
      </c>
      <c r="H104" s="49">
        <f t="shared" si="190"/>
        <v>0</v>
      </c>
      <c r="I104" s="49">
        <f t="shared" si="190"/>
        <v>0</v>
      </c>
      <c r="J104" s="49">
        <f t="shared" si="190"/>
        <v>0</v>
      </c>
      <c r="K104" s="49">
        <f t="shared" si="190"/>
        <v>0</v>
      </c>
      <c r="L104" s="49">
        <f t="shared" si="190"/>
        <v>0</v>
      </c>
      <c r="M104" s="49">
        <f t="shared" si="190"/>
        <v>0</v>
      </c>
      <c r="N104" s="49">
        <f t="shared" si="190"/>
        <v>0</v>
      </c>
      <c r="O104" s="49">
        <f t="shared" si="190"/>
        <v>0</v>
      </c>
      <c r="P104" s="49">
        <f t="shared" si="190"/>
        <v>0</v>
      </c>
      <c r="Q104" s="125">
        <f t="shared" si="190"/>
        <v>0</v>
      </c>
      <c r="R104" s="49">
        <f t="shared" si="190"/>
        <v>0</v>
      </c>
      <c r="S104" s="49">
        <f t="shared" si="190"/>
        <v>0</v>
      </c>
      <c r="T104" s="49">
        <f t="shared" si="190"/>
        <v>0</v>
      </c>
      <c r="U104" s="49">
        <f t="shared" si="190"/>
        <v>0</v>
      </c>
      <c r="V104" s="49">
        <f t="shared" si="190"/>
        <v>0</v>
      </c>
      <c r="W104" s="49">
        <f t="shared" si="190"/>
        <v>0</v>
      </c>
      <c r="X104" s="49">
        <f t="shared" si="190"/>
        <v>0</v>
      </c>
      <c r="Y104" s="49">
        <f t="shared" si="190"/>
        <v>0</v>
      </c>
      <c r="Z104" s="49">
        <f t="shared" si="190"/>
        <v>0</v>
      </c>
      <c r="AA104" s="49">
        <f t="shared" si="190"/>
        <v>0</v>
      </c>
      <c r="AB104" s="49">
        <f t="shared" si="190"/>
        <v>0</v>
      </c>
      <c r="AC104" s="128">
        <f t="shared" si="178"/>
        <v>0</v>
      </c>
      <c r="AD104" s="128">
        <f t="shared" si="179"/>
        <v>0</v>
      </c>
    </row>
    <row r="105" spans="2:30" outlineLevel="1" x14ac:dyDescent="0.35">
      <c r="B105" s="45" t="str">
        <f t="shared" si="180"/>
        <v/>
      </c>
      <c r="C105" s="57"/>
      <c r="D105" s="56"/>
      <c r="E105" s="49">
        <f t="shared" ref="E105:AB105" si="191">E60*$C105*(1+$D105)*(1+E$140)</f>
        <v>0</v>
      </c>
      <c r="F105" s="49">
        <f t="shared" si="191"/>
        <v>0</v>
      </c>
      <c r="G105" s="49">
        <f t="shared" si="191"/>
        <v>0</v>
      </c>
      <c r="H105" s="49">
        <f t="shared" si="191"/>
        <v>0</v>
      </c>
      <c r="I105" s="49">
        <f t="shared" si="191"/>
        <v>0</v>
      </c>
      <c r="J105" s="49">
        <f t="shared" si="191"/>
        <v>0</v>
      </c>
      <c r="K105" s="49">
        <f t="shared" si="191"/>
        <v>0</v>
      </c>
      <c r="L105" s="49">
        <f t="shared" si="191"/>
        <v>0</v>
      </c>
      <c r="M105" s="49">
        <f t="shared" si="191"/>
        <v>0</v>
      </c>
      <c r="N105" s="49">
        <f t="shared" si="191"/>
        <v>0</v>
      </c>
      <c r="O105" s="49">
        <f t="shared" si="191"/>
        <v>0</v>
      </c>
      <c r="P105" s="49">
        <f t="shared" si="191"/>
        <v>0</v>
      </c>
      <c r="Q105" s="125">
        <f t="shared" si="191"/>
        <v>0</v>
      </c>
      <c r="R105" s="49">
        <f t="shared" si="191"/>
        <v>0</v>
      </c>
      <c r="S105" s="49">
        <f t="shared" si="191"/>
        <v>0</v>
      </c>
      <c r="T105" s="49">
        <f t="shared" si="191"/>
        <v>0</v>
      </c>
      <c r="U105" s="49">
        <f t="shared" si="191"/>
        <v>0</v>
      </c>
      <c r="V105" s="49">
        <f t="shared" si="191"/>
        <v>0</v>
      </c>
      <c r="W105" s="49">
        <f t="shared" si="191"/>
        <v>0</v>
      </c>
      <c r="X105" s="49">
        <f t="shared" si="191"/>
        <v>0</v>
      </c>
      <c r="Y105" s="49">
        <f t="shared" si="191"/>
        <v>0</v>
      </c>
      <c r="Z105" s="49">
        <f t="shared" si="191"/>
        <v>0</v>
      </c>
      <c r="AA105" s="49">
        <f t="shared" si="191"/>
        <v>0</v>
      </c>
      <c r="AB105" s="49">
        <f t="shared" si="191"/>
        <v>0</v>
      </c>
      <c r="AC105" s="128">
        <f t="shared" si="178"/>
        <v>0</v>
      </c>
      <c r="AD105" s="128">
        <f t="shared" si="179"/>
        <v>0</v>
      </c>
    </row>
    <row r="106" spans="2:30" outlineLevel="1" x14ac:dyDescent="0.35">
      <c r="B106" s="45" t="str">
        <f t="shared" si="180"/>
        <v/>
      </c>
      <c r="C106" s="57"/>
      <c r="D106" s="56"/>
      <c r="E106" s="49">
        <f t="shared" ref="E106:AB106" si="192">E61*$C106*(1+$D106)*(1+E$140)</f>
        <v>0</v>
      </c>
      <c r="F106" s="49">
        <f t="shared" si="192"/>
        <v>0</v>
      </c>
      <c r="G106" s="49">
        <f t="shared" si="192"/>
        <v>0</v>
      </c>
      <c r="H106" s="49">
        <f t="shared" si="192"/>
        <v>0</v>
      </c>
      <c r="I106" s="49">
        <f t="shared" si="192"/>
        <v>0</v>
      </c>
      <c r="J106" s="49">
        <f t="shared" si="192"/>
        <v>0</v>
      </c>
      <c r="K106" s="49">
        <f t="shared" si="192"/>
        <v>0</v>
      </c>
      <c r="L106" s="49">
        <f t="shared" si="192"/>
        <v>0</v>
      </c>
      <c r="M106" s="49">
        <f t="shared" si="192"/>
        <v>0</v>
      </c>
      <c r="N106" s="49">
        <f t="shared" si="192"/>
        <v>0</v>
      </c>
      <c r="O106" s="49">
        <f t="shared" si="192"/>
        <v>0</v>
      </c>
      <c r="P106" s="49">
        <f t="shared" si="192"/>
        <v>0</v>
      </c>
      <c r="Q106" s="125">
        <f t="shared" si="192"/>
        <v>0</v>
      </c>
      <c r="R106" s="49">
        <f t="shared" si="192"/>
        <v>0</v>
      </c>
      <c r="S106" s="49">
        <f t="shared" si="192"/>
        <v>0</v>
      </c>
      <c r="T106" s="49">
        <f t="shared" si="192"/>
        <v>0</v>
      </c>
      <c r="U106" s="49">
        <f t="shared" si="192"/>
        <v>0</v>
      </c>
      <c r="V106" s="49">
        <f t="shared" si="192"/>
        <v>0</v>
      </c>
      <c r="W106" s="49">
        <f t="shared" si="192"/>
        <v>0</v>
      </c>
      <c r="X106" s="49">
        <f t="shared" si="192"/>
        <v>0</v>
      </c>
      <c r="Y106" s="49">
        <f t="shared" si="192"/>
        <v>0</v>
      </c>
      <c r="Z106" s="49">
        <f t="shared" si="192"/>
        <v>0</v>
      </c>
      <c r="AA106" s="49">
        <f t="shared" si="192"/>
        <v>0</v>
      </c>
      <c r="AB106" s="49">
        <f t="shared" si="192"/>
        <v>0</v>
      </c>
      <c r="AC106" s="128">
        <f t="shared" si="178"/>
        <v>0</v>
      </c>
      <c r="AD106" s="128">
        <f t="shared" si="179"/>
        <v>0</v>
      </c>
    </row>
    <row r="107" spans="2:30" outlineLevel="1" x14ac:dyDescent="0.35">
      <c r="B107" s="45" t="str">
        <f t="shared" si="180"/>
        <v/>
      </c>
      <c r="C107" s="57"/>
      <c r="D107" s="56"/>
      <c r="E107" s="49">
        <f t="shared" ref="E107:AB107" si="193">E62*$C107*(1+$D107)*(1+E$140)</f>
        <v>0</v>
      </c>
      <c r="F107" s="49">
        <f t="shared" si="193"/>
        <v>0</v>
      </c>
      <c r="G107" s="49">
        <f t="shared" si="193"/>
        <v>0</v>
      </c>
      <c r="H107" s="49">
        <f t="shared" si="193"/>
        <v>0</v>
      </c>
      <c r="I107" s="49">
        <f t="shared" si="193"/>
        <v>0</v>
      </c>
      <c r="J107" s="49">
        <f t="shared" si="193"/>
        <v>0</v>
      </c>
      <c r="K107" s="49">
        <f t="shared" si="193"/>
        <v>0</v>
      </c>
      <c r="L107" s="49">
        <f t="shared" si="193"/>
        <v>0</v>
      </c>
      <c r="M107" s="49">
        <f t="shared" si="193"/>
        <v>0</v>
      </c>
      <c r="N107" s="49">
        <f t="shared" si="193"/>
        <v>0</v>
      </c>
      <c r="O107" s="49">
        <f t="shared" si="193"/>
        <v>0</v>
      </c>
      <c r="P107" s="49">
        <f t="shared" si="193"/>
        <v>0</v>
      </c>
      <c r="Q107" s="125">
        <f t="shared" si="193"/>
        <v>0</v>
      </c>
      <c r="R107" s="49">
        <f t="shared" si="193"/>
        <v>0</v>
      </c>
      <c r="S107" s="49">
        <f t="shared" si="193"/>
        <v>0</v>
      </c>
      <c r="T107" s="49">
        <f t="shared" si="193"/>
        <v>0</v>
      </c>
      <c r="U107" s="49">
        <f t="shared" si="193"/>
        <v>0</v>
      </c>
      <c r="V107" s="49">
        <f t="shared" si="193"/>
        <v>0</v>
      </c>
      <c r="W107" s="49">
        <f t="shared" si="193"/>
        <v>0</v>
      </c>
      <c r="X107" s="49">
        <f t="shared" si="193"/>
        <v>0</v>
      </c>
      <c r="Y107" s="49">
        <f t="shared" si="193"/>
        <v>0</v>
      </c>
      <c r="Z107" s="49">
        <f t="shared" si="193"/>
        <v>0</v>
      </c>
      <c r="AA107" s="49">
        <f t="shared" si="193"/>
        <v>0</v>
      </c>
      <c r="AB107" s="49">
        <f t="shared" si="193"/>
        <v>0</v>
      </c>
      <c r="AC107" s="128">
        <f t="shared" si="178"/>
        <v>0</v>
      </c>
      <c r="AD107" s="128">
        <f t="shared" si="179"/>
        <v>0</v>
      </c>
    </row>
    <row r="108" spans="2:30" outlineLevel="1" x14ac:dyDescent="0.35">
      <c r="B108" s="45" t="str">
        <f t="shared" si="180"/>
        <v/>
      </c>
      <c r="C108" s="57"/>
      <c r="D108" s="56"/>
      <c r="E108" s="49">
        <f t="shared" ref="E108:AB108" si="194">E63*$C108*(1+$D108)*(1+E$140)</f>
        <v>0</v>
      </c>
      <c r="F108" s="49">
        <f t="shared" si="194"/>
        <v>0</v>
      </c>
      <c r="G108" s="49">
        <f t="shared" si="194"/>
        <v>0</v>
      </c>
      <c r="H108" s="49">
        <f t="shared" si="194"/>
        <v>0</v>
      </c>
      <c r="I108" s="49">
        <f t="shared" si="194"/>
        <v>0</v>
      </c>
      <c r="J108" s="49">
        <f t="shared" si="194"/>
        <v>0</v>
      </c>
      <c r="K108" s="49">
        <f t="shared" si="194"/>
        <v>0</v>
      </c>
      <c r="L108" s="49">
        <f t="shared" si="194"/>
        <v>0</v>
      </c>
      <c r="M108" s="49">
        <f t="shared" si="194"/>
        <v>0</v>
      </c>
      <c r="N108" s="49">
        <f t="shared" si="194"/>
        <v>0</v>
      </c>
      <c r="O108" s="49">
        <f t="shared" si="194"/>
        <v>0</v>
      </c>
      <c r="P108" s="49">
        <f t="shared" si="194"/>
        <v>0</v>
      </c>
      <c r="Q108" s="125">
        <f t="shared" si="194"/>
        <v>0</v>
      </c>
      <c r="R108" s="49">
        <f t="shared" si="194"/>
        <v>0</v>
      </c>
      <c r="S108" s="49">
        <f t="shared" si="194"/>
        <v>0</v>
      </c>
      <c r="T108" s="49">
        <f t="shared" si="194"/>
        <v>0</v>
      </c>
      <c r="U108" s="49">
        <f t="shared" si="194"/>
        <v>0</v>
      </c>
      <c r="V108" s="49">
        <f t="shared" si="194"/>
        <v>0</v>
      </c>
      <c r="W108" s="49">
        <f t="shared" si="194"/>
        <v>0</v>
      </c>
      <c r="X108" s="49">
        <f t="shared" si="194"/>
        <v>0</v>
      </c>
      <c r="Y108" s="49">
        <f t="shared" si="194"/>
        <v>0</v>
      </c>
      <c r="Z108" s="49">
        <f t="shared" si="194"/>
        <v>0</v>
      </c>
      <c r="AA108" s="49">
        <f t="shared" si="194"/>
        <v>0</v>
      </c>
      <c r="AB108" s="49">
        <f t="shared" si="194"/>
        <v>0</v>
      </c>
      <c r="AC108" s="128">
        <f t="shared" si="178"/>
        <v>0</v>
      </c>
      <c r="AD108" s="128">
        <f t="shared" si="179"/>
        <v>0</v>
      </c>
    </row>
    <row r="109" spans="2:30" outlineLevel="1" x14ac:dyDescent="0.35">
      <c r="B109" s="45" t="str">
        <f t="shared" si="180"/>
        <v/>
      </c>
      <c r="C109" s="57"/>
      <c r="D109" s="56"/>
      <c r="E109" s="49">
        <f t="shared" ref="E109:AB109" si="195">E64*$C109*(1+$D109)*(1+E$140)</f>
        <v>0</v>
      </c>
      <c r="F109" s="49">
        <f t="shared" si="195"/>
        <v>0</v>
      </c>
      <c r="G109" s="49">
        <f t="shared" si="195"/>
        <v>0</v>
      </c>
      <c r="H109" s="49">
        <f t="shared" si="195"/>
        <v>0</v>
      </c>
      <c r="I109" s="49">
        <f t="shared" si="195"/>
        <v>0</v>
      </c>
      <c r="J109" s="49">
        <f t="shared" si="195"/>
        <v>0</v>
      </c>
      <c r="K109" s="49">
        <f t="shared" si="195"/>
        <v>0</v>
      </c>
      <c r="L109" s="49">
        <f t="shared" si="195"/>
        <v>0</v>
      </c>
      <c r="M109" s="49">
        <f t="shared" si="195"/>
        <v>0</v>
      </c>
      <c r="N109" s="49">
        <f t="shared" si="195"/>
        <v>0</v>
      </c>
      <c r="O109" s="49">
        <f t="shared" si="195"/>
        <v>0</v>
      </c>
      <c r="P109" s="49">
        <f t="shared" si="195"/>
        <v>0</v>
      </c>
      <c r="Q109" s="125">
        <f t="shared" si="195"/>
        <v>0</v>
      </c>
      <c r="R109" s="49">
        <f t="shared" si="195"/>
        <v>0</v>
      </c>
      <c r="S109" s="49">
        <f t="shared" si="195"/>
        <v>0</v>
      </c>
      <c r="T109" s="49">
        <f t="shared" si="195"/>
        <v>0</v>
      </c>
      <c r="U109" s="49">
        <f t="shared" si="195"/>
        <v>0</v>
      </c>
      <c r="V109" s="49">
        <f t="shared" si="195"/>
        <v>0</v>
      </c>
      <c r="W109" s="49">
        <f t="shared" si="195"/>
        <v>0</v>
      </c>
      <c r="X109" s="49">
        <f t="shared" si="195"/>
        <v>0</v>
      </c>
      <c r="Y109" s="49">
        <f t="shared" si="195"/>
        <v>0</v>
      </c>
      <c r="Z109" s="49">
        <f t="shared" si="195"/>
        <v>0</v>
      </c>
      <c r="AA109" s="49">
        <f t="shared" si="195"/>
        <v>0</v>
      </c>
      <c r="AB109" s="49">
        <f t="shared" si="195"/>
        <v>0</v>
      </c>
      <c r="AC109" s="128">
        <f t="shared" si="178"/>
        <v>0</v>
      </c>
      <c r="AD109" s="128">
        <f t="shared" si="179"/>
        <v>0</v>
      </c>
    </row>
    <row r="110" spans="2:30" outlineLevel="1" x14ac:dyDescent="0.35">
      <c r="B110" s="37" t="str">
        <f t="shared" si="180"/>
        <v>Vendas</v>
      </c>
      <c r="C110" s="182"/>
      <c r="D110" s="52"/>
      <c r="E110" s="48">
        <f>SUM(E111:E115)</f>
        <v>0</v>
      </c>
      <c r="F110" s="48">
        <f t="shared" ref="F110:AB110" si="196">SUM(F111:F115)</f>
        <v>0</v>
      </c>
      <c r="G110" s="48">
        <f t="shared" si="196"/>
        <v>0</v>
      </c>
      <c r="H110" s="48">
        <f t="shared" si="196"/>
        <v>0</v>
      </c>
      <c r="I110" s="48">
        <f t="shared" si="196"/>
        <v>0</v>
      </c>
      <c r="J110" s="48">
        <f t="shared" si="196"/>
        <v>0</v>
      </c>
      <c r="K110" s="48">
        <f t="shared" si="196"/>
        <v>0</v>
      </c>
      <c r="L110" s="48">
        <f t="shared" si="196"/>
        <v>0</v>
      </c>
      <c r="M110" s="48">
        <f t="shared" si="196"/>
        <v>0</v>
      </c>
      <c r="N110" s="48">
        <f t="shared" si="196"/>
        <v>0</v>
      </c>
      <c r="O110" s="48">
        <f t="shared" si="196"/>
        <v>0</v>
      </c>
      <c r="P110" s="48">
        <f t="shared" si="196"/>
        <v>0</v>
      </c>
      <c r="Q110" s="124">
        <f t="shared" si="196"/>
        <v>0</v>
      </c>
      <c r="R110" s="48">
        <f t="shared" si="196"/>
        <v>0</v>
      </c>
      <c r="S110" s="48">
        <f t="shared" si="196"/>
        <v>0</v>
      </c>
      <c r="T110" s="48">
        <f t="shared" si="196"/>
        <v>0</v>
      </c>
      <c r="U110" s="48">
        <f t="shared" si="196"/>
        <v>0</v>
      </c>
      <c r="V110" s="48">
        <f t="shared" si="196"/>
        <v>0</v>
      </c>
      <c r="W110" s="48">
        <f t="shared" si="196"/>
        <v>0</v>
      </c>
      <c r="X110" s="48">
        <f t="shared" si="196"/>
        <v>0</v>
      </c>
      <c r="Y110" s="48">
        <f t="shared" si="196"/>
        <v>0</v>
      </c>
      <c r="Z110" s="48">
        <f t="shared" si="196"/>
        <v>0</v>
      </c>
      <c r="AA110" s="48">
        <f t="shared" si="196"/>
        <v>0</v>
      </c>
      <c r="AB110" s="48">
        <f t="shared" si="196"/>
        <v>0</v>
      </c>
      <c r="AC110" s="58">
        <f t="shared" si="178"/>
        <v>0</v>
      </c>
      <c r="AD110" s="58">
        <f t="shared" si="179"/>
        <v>0</v>
      </c>
    </row>
    <row r="111" spans="2:30" outlineLevel="1" x14ac:dyDescent="0.35">
      <c r="B111" s="45" t="str">
        <f t="shared" si="180"/>
        <v/>
      </c>
      <c r="C111" s="57"/>
      <c r="D111" s="56"/>
      <c r="E111" s="49">
        <f t="shared" ref="E111:AB111" si="197">E66*$C111*(1+$D111)*(1+E$140)</f>
        <v>0</v>
      </c>
      <c r="F111" s="49">
        <f t="shared" si="197"/>
        <v>0</v>
      </c>
      <c r="G111" s="49">
        <f t="shared" si="197"/>
        <v>0</v>
      </c>
      <c r="H111" s="49">
        <f t="shared" si="197"/>
        <v>0</v>
      </c>
      <c r="I111" s="49">
        <f t="shared" si="197"/>
        <v>0</v>
      </c>
      <c r="J111" s="49">
        <f t="shared" si="197"/>
        <v>0</v>
      </c>
      <c r="K111" s="49">
        <f t="shared" si="197"/>
        <v>0</v>
      </c>
      <c r="L111" s="49">
        <f t="shared" si="197"/>
        <v>0</v>
      </c>
      <c r="M111" s="49">
        <f t="shared" si="197"/>
        <v>0</v>
      </c>
      <c r="N111" s="49">
        <f t="shared" si="197"/>
        <v>0</v>
      </c>
      <c r="O111" s="49">
        <f t="shared" si="197"/>
        <v>0</v>
      </c>
      <c r="P111" s="49">
        <f t="shared" si="197"/>
        <v>0</v>
      </c>
      <c r="Q111" s="125">
        <f t="shared" si="197"/>
        <v>0</v>
      </c>
      <c r="R111" s="49">
        <f t="shared" si="197"/>
        <v>0</v>
      </c>
      <c r="S111" s="49">
        <f t="shared" si="197"/>
        <v>0</v>
      </c>
      <c r="T111" s="49">
        <f t="shared" si="197"/>
        <v>0</v>
      </c>
      <c r="U111" s="49">
        <f t="shared" si="197"/>
        <v>0</v>
      </c>
      <c r="V111" s="49">
        <f t="shared" si="197"/>
        <v>0</v>
      </c>
      <c r="W111" s="49">
        <f t="shared" si="197"/>
        <v>0</v>
      </c>
      <c r="X111" s="49">
        <f t="shared" si="197"/>
        <v>0</v>
      </c>
      <c r="Y111" s="49">
        <f t="shared" si="197"/>
        <v>0</v>
      </c>
      <c r="Z111" s="49">
        <f t="shared" si="197"/>
        <v>0</v>
      </c>
      <c r="AA111" s="49">
        <f t="shared" si="197"/>
        <v>0</v>
      </c>
      <c r="AB111" s="49">
        <f t="shared" si="197"/>
        <v>0</v>
      </c>
      <c r="AC111" s="128">
        <f t="shared" si="178"/>
        <v>0</v>
      </c>
      <c r="AD111" s="128">
        <f t="shared" si="179"/>
        <v>0</v>
      </c>
    </row>
    <row r="112" spans="2:30" outlineLevel="1" x14ac:dyDescent="0.35">
      <c r="B112" s="45" t="str">
        <f t="shared" si="180"/>
        <v/>
      </c>
      <c r="C112" s="57"/>
      <c r="D112" s="56"/>
      <c r="E112" s="49">
        <f t="shared" ref="E112:AB112" si="198">E67*$C112*(1+$D112)*(1+E$140)</f>
        <v>0</v>
      </c>
      <c r="F112" s="49">
        <f t="shared" si="198"/>
        <v>0</v>
      </c>
      <c r="G112" s="49">
        <f t="shared" si="198"/>
        <v>0</v>
      </c>
      <c r="H112" s="49">
        <f t="shared" si="198"/>
        <v>0</v>
      </c>
      <c r="I112" s="49">
        <f t="shared" si="198"/>
        <v>0</v>
      </c>
      <c r="J112" s="49">
        <f t="shared" si="198"/>
        <v>0</v>
      </c>
      <c r="K112" s="49">
        <f t="shared" si="198"/>
        <v>0</v>
      </c>
      <c r="L112" s="49">
        <f t="shared" si="198"/>
        <v>0</v>
      </c>
      <c r="M112" s="49">
        <f t="shared" si="198"/>
        <v>0</v>
      </c>
      <c r="N112" s="49">
        <f t="shared" si="198"/>
        <v>0</v>
      </c>
      <c r="O112" s="49">
        <f t="shared" si="198"/>
        <v>0</v>
      </c>
      <c r="P112" s="49">
        <f t="shared" si="198"/>
        <v>0</v>
      </c>
      <c r="Q112" s="125">
        <f t="shared" si="198"/>
        <v>0</v>
      </c>
      <c r="R112" s="49">
        <f t="shared" si="198"/>
        <v>0</v>
      </c>
      <c r="S112" s="49">
        <f t="shared" si="198"/>
        <v>0</v>
      </c>
      <c r="T112" s="49">
        <f t="shared" si="198"/>
        <v>0</v>
      </c>
      <c r="U112" s="49">
        <f t="shared" si="198"/>
        <v>0</v>
      </c>
      <c r="V112" s="49">
        <f t="shared" si="198"/>
        <v>0</v>
      </c>
      <c r="W112" s="49">
        <f t="shared" si="198"/>
        <v>0</v>
      </c>
      <c r="X112" s="49">
        <f t="shared" si="198"/>
        <v>0</v>
      </c>
      <c r="Y112" s="49">
        <f t="shared" si="198"/>
        <v>0</v>
      </c>
      <c r="Z112" s="49">
        <f t="shared" si="198"/>
        <v>0</v>
      </c>
      <c r="AA112" s="49">
        <f t="shared" si="198"/>
        <v>0</v>
      </c>
      <c r="AB112" s="49">
        <f t="shared" si="198"/>
        <v>0</v>
      </c>
      <c r="AC112" s="128">
        <f t="shared" si="178"/>
        <v>0</v>
      </c>
      <c r="AD112" s="128">
        <f t="shared" si="179"/>
        <v>0</v>
      </c>
    </row>
    <row r="113" spans="2:30" outlineLevel="1" x14ac:dyDescent="0.35">
      <c r="B113" s="45" t="str">
        <f t="shared" si="180"/>
        <v/>
      </c>
      <c r="C113" s="57"/>
      <c r="D113" s="56"/>
      <c r="E113" s="49">
        <f t="shared" ref="E113:AB113" si="199">E68*$C113*(1+$D113)*(1+E$140)</f>
        <v>0</v>
      </c>
      <c r="F113" s="49">
        <f t="shared" si="199"/>
        <v>0</v>
      </c>
      <c r="G113" s="49">
        <f t="shared" si="199"/>
        <v>0</v>
      </c>
      <c r="H113" s="49">
        <f t="shared" si="199"/>
        <v>0</v>
      </c>
      <c r="I113" s="49">
        <f t="shared" si="199"/>
        <v>0</v>
      </c>
      <c r="J113" s="49">
        <f t="shared" si="199"/>
        <v>0</v>
      </c>
      <c r="K113" s="49">
        <f t="shared" si="199"/>
        <v>0</v>
      </c>
      <c r="L113" s="49">
        <f t="shared" si="199"/>
        <v>0</v>
      </c>
      <c r="M113" s="49">
        <f t="shared" si="199"/>
        <v>0</v>
      </c>
      <c r="N113" s="49">
        <f t="shared" si="199"/>
        <v>0</v>
      </c>
      <c r="O113" s="49">
        <f t="shared" si="199"/>
        <v>0</v>
      </c>
      <c r="P113" s="49">
        <f t="shared" si="199"/>
        <v>0</v>
      </c>
      <c r="Q113" s="125">
        <f t="shared" si="199"/>
        <v>0</v>
      </c>
      <c r="R113" s="49">
        <f t="shared" si="199"/>
        <v>0</v>
      </c>
      <c r="S113" s="49">
        <f t="shared" si="199"/>
        <v>0</v>
      </c>
      <c r="T113" s="49">
        <f t="shared" si="199"/>
        <v>0</v>
      </c>
      <c r="U113" s="49">
        <f t="shared" si="199"/>
        <v>0</v>
      </c>
      <c r="V113" s="49">
        <f t="shared" si="199"/>
        <v>0</v>
      </c>
      <c r="W113" s="49">
        <f t="shared" si="199"/>
        <v>0</v>
      </c>
      <c r="X113" s="49">
        <f t="shared" si="199"/>
        <v>0</v>
      </c>
      <c r="Y113" s="49">
        <f t="shared" si="199"/>
        <v>0</v>
      </c>
      <c r="Z113" s="49">
        <f t="shared" si="199"/>
        <v>0</v>
      </c>
      <c r="AA113" s="49">
        <f t="shared" si="199"/>
        <v>0</v>
      </c>
      <c r="AB113" s="49">
        <f t="shared" si="199"/>
        <v>0</v>
      </c>
      <c r="AC113" s="128">
        <f t="shared" si="178"/>
        <v>0</v>
      </c>
      <c r="AD113" s="128">
        <f t="shared" si="179"/>
        <v>0</v>
      </c>
    </row>
    <row r="114" spans="2:30" outlineLevel="1" x14ac:dyDescent="0.35">
      <c r="B114" s="45" t="str">
        <f t="shared" si="180"/>
        <v/>
      </c>
      <c r="C114" s="57"/>
      <c r="D114" s="56"/>
      <c r="E114" s="49">
        <f t="shared" ref="E114:AB114" si="200">E69*$C114*(1+$D114)*(1+E$140)</f>
        <v>0</v>
      </c>
      <c r="F114" s="49">
        <f t="shared" si="200"/>
        <v>0</v>
      </c>
      <c r="G114" s="49">
        <f t="shared" si="200"/>
        <v>0</v>
      </c>
      <c r="H114" s="49">
        <f t="shared" si="200"/>
        <v>0</v>
      </c>
      <c r="I114" s="49">
        <f t="shared" si="200"/>
        <v>0</v>
      </c>
      <c r="J114" s="49">
        <f t="shared" si="200"/>
        <v>0</v>
      </c>
      <c r="K114" s="49">
        <f t="shared" si="200"/>
        <v>0</v>
      </c>
      <c r="L114" s="49">
        <f t="shared" si="200"/>
        <v>0</v>
      </c>
      <c r="M114" s="49">
        <f t="shared" si="200"/>
        <v>0</v>
      </c>
      <c r="N114" s="49">
        <f t="shared" si="200"/>
        <v>0</v>
      </c>
      <c r="O114" s="49">
        <f t="shared" si="200"/>
        <v>0</v>
      </c>
      <c r="P114" s="49">
        <f t="shared" si="200"/>
        <v>0</v>
      </c>
      <c r="Q114" s="125">
        <f t="shared" si="200"/>
        <v>0</v>
      </c>
      <c r="R114" s="49">
        <f t="shared" si="200"/>
        <v>0</v>
      </c>
      <c r="S114" s="49">
        <f t="shared" si="200"/>
        <v>0</v>
      </c>
      <c r="T114" s="49">
        <f t="shared" si="200"/>
        <v>0</v>
      </c>
      <c r="U114" s="49">
        <f t="shared" si="200"/>
        <v>0</v>
      </c>
      <c r="V114" s="49">
        <f t="shared" si="200"/>
        <v>0</v>
      </c>
      <c r="W114" s="49">
        <f t="shared" si="200"/>
        <v>0</v>
      </c>
      <c r="X114" s="49">
        <f t="shared" si="200"/>
        <v>0</v>
      </c>
      <c r="Y114" s="49">
        <f t="shared" si="200"/>
        <v>0</v>
      </c>
      <c r="Z114" s="49">
        <f t="shared" si="200"/>
        <v>0</v>
      </c>
      <c r="AA114" s="49">
        <f t="shared" si="200"/>
        <v>0</v>
      </c>
      <c r="AB114" s="49">
        <f t="shared" si="200"/>
        <v>0</v>
      </c>
      <c r="AC114" s="128">
        <f t="shared" si="178"/>
        <v>0</v>
      </c>
      <c r="AD114" s="128">
        <f t="shared" si="179"/>
        <v>0</v>
      </c>
    </row>
    <row r="115" spans="2:30" outlineLevel="1" x14ac:dyDescent="0.35">
      <c r="B115" s="45" t="str">
        <f t="shared" si="180"/>
        <v/>
      </c>
      <c r="C115" s="57"/>
      <c r="D115" s="56"/>
      <c r="E115" s="49">
        <f t="shared" ref="E115:AB115" si="201">E70*$C115*(1+$D115)*(1+E$140)</f>
        <v>0</v>
      </c>
      <c r="F115" s="49">
        <f t="shared" si="201"/>
        <v>0</v>
      </c>
      <c r="G115" s="49">
        <f t="shared" si="201"/>
        <v>0</v>
      </c>
      <c r="H115" s="49">
        <f t="shared" si="201"/>
        <v>0</v>
      </c>
      <c r="I115" s="49">
        <f t="shared" si="201"/>
        <v>0</v>
      </c>
      <c r="J115" s="49">
        <f t="shared" si="201"/>
        <v>0</v>
      </c>
      <c r="K115" s="49">
        <f t="shared" si="201"/>
        <v>0</v>
      </c>
      <c r="L115" s="49">
        <f t="shared" si="201"/>
        <v>0</v>
      </c>
      <c r="M115" s="49">
        <f t="shared" si="201"/>
        <v>0</v>
      </c>
      <c r="N115" s="49">
        <f t="shared" si="201"/>
        <v>0</v>
      </c>
      <c r="O115" s="49">
        <f t="shared" si="201"/>
        <v>0</v>
      </c>
      <c r="P115" s="49">
        <f t="shared" si="201"/>
        <v>0</v>
      </c>
      <c r="Q115" s="125">
        <f t="shared" si="201"/>
        <v>0</v>
      </c>
      <c r="R115" s="49">
        <f t="shared" si="201"/>
        <v>0</v>
      </c>
      <c r="S115" s="49">
        <f t="shared" si="201"/>
        <v>0</v>
      </c>
      <c r="T115" s="49">
        <f t="shared" si="201"/>
        <v>0</v>
      </c>
      <c r="U115" s="49">
        <f t="shared" si="201"/>
        <v>0</v>
      </c>
      <c r="V115" s="49">
        <f t="shared" si="201"/>
        <v>0</v>
      </c>
      <c r="W115" s="49">
        <f t="shared" si="201"/>
        <v>0</v>
      </c>
      <c r="X115" s="49">
        <f t="shared" si="201"/>
        <v>0</v>
      </c>
      <c r="Y115" s="49">
        <f t="shared" si="201"/>
        <v>0</v>
      </c>
      <c r="Z115" s="49">
        <f t="shared" si="201"/>
        <v>0</v>
      </c>
      <c r="AA115" s="49">
        <f t="shared" si="201"/>
        <v>0</v>
      </c>
      <c r="AB115" s="49">
        <f t="shared" si="201"/>
        <v>0</v>
      </c>
      <c r="AC115" s="128">
        <f t="shared" si="178"/>
        <v>0</v>
      </c>
      <c r="AD115" s="128">
        <f t="shared" si="179"/>
        <v>0</v>
      </c>
    </row>
    <row r="116" spans="2:30" outlineLevel="1" x14ac:dyDescent="0.35">
      <c r="B116" s="37" t="str">
        <f t="shared" si="180"/>
        <v>Produto</v>
      </c>
      <c r="C116" s="182"/>
      <c r="D116" s="52"/>
      <c r="E116" s="48">
        <f>SUM(E117:E124)</f>
        <v>0</v>
      </c>
      <c r="F116" s="48">
        <f t="shared" ref="F116:AB116" si="202">SUM(F117:F124)</f>
        <v>0</v>
      </c>
      <c r="G116" s="48">
        <f t="shared" si="202"/>
        <v>0</v>
      </c>
      <c r="H116" s="48">
        <f t="shared" si="202"/>
        <v>0</v>
      </c>
      <c r="I116" s="48">
        <f t="shared" si="202"/>
        <v>0</v>
      </c>
      <c r="J116" s="48">
        <f t="shared" si="202"/>
        <v>0</v>
      </c>
      <c r="K116" s="48">
        <f t="shared" si="202"/>
        <v>0</v>
      </c>
      <c r="L116" s="48">
        <f t="shared" si="202"/>
        <v>0</v>
      </c>
      <c r="M116" s="48">
        <f t="shared" si="202"/>
        <v>0</v>
      </c>
      <c r="N116" s="48">
        <f t="shared" si="202"/>
        <v>0</v>
      </c>
      <c r="O116" s="48">
        <f t="shared" si="202"/>
        <v>0</v>
      </c>
      <c r="P116" s="48">
        <f t="shared" si="202"/>
        <v>0</v>
      </c>
      <c r="Q116" s="124">
        <f t="shared" si="202"/>
        <v>0</v>
      </c>
      <c r="R116" s="48">
        <f t="shared" si="202"/>
        <v>0</v>
      </c>
      <c r="S116" s="48">
        <f t="shared" si="202"/>
        <v>0</v>
      </c>
      <c r="T116" s="48">
        <f t="shared" si="202"/>
        <v>0</v>
      </c>
      <c r="U116" s="48">
        <f t="shared" si="202"/>
        <v>0</v>
      </c>
      <c r="V116" s="48">
        <f t="shared" si="202"/>
        <v>0</v>
      </c>
      <c r="W116" s="48">
        <f t="shared" si="202"/>
        <v>0</v>
      </c>
      <c r="X116" s="48">
        <f t="shared" si="202"/>
        <v>0</v>
      </c>
      <c r="Y116" s="48">
        <f t="shared" si="202"/>
        <v>0</v>
      </c>
      <c r="Z116" s="48">
        <f t="shared" si="202"/>
        <v>0</v>
      </c>
      <c r="AA116" s="48">
        <f t="shared" si="202"/>
        <v>0</v>
      </c>
      <c r="AB116" s="48">
        <f t="shared" si="202"/>
        <v>0</v>
      </c>
      <c r="AC116" s="58">
        <f t="shared" si="178"/>
        <v>0</v>
      </c>
      <c r="AD116" s="58">
        <f t="shared" si="179"/>
        <v>0</v>
      </c>
    </row>
    <row r="117" spans="2:30" outlineLevel="1" x14ac:dyDescent="0.35">
      <c r="B117" s="45" t="str">
        <f t="shared" si="180"/>
        <v/>
      </c>
      <c r="C117" s="57"/>
      <c r="D117" s="56"/>
      <c r="E117" s="49">
        <f t="shared" ref="E117:AB117" si="203">E72*$C117*(1+$D117)*(1+E$140)</f>
        <v>0</v>
      </c>
      <c r="F117" s="49">
        <f t="shared" si="203"/>
        <v>0</v>
      </c>
      <c r="G117" s="49">
        <f t="shared" si="203"/>
        <v>0</v>
      </c>
      <c r="H117" s="49">
        <f t="shared" si="203"/>
        <v>0</v>
      </c>
      <c r="I117" s="49">
        <f t="shared" si="203"/>
        <v>0</v>
      </c>
      <c r="J117" s="49">
        <f t="shared" si="203"/>
        <v>0</v>
      </c>
      <c r="K117" s="49">
        <f t="shared" si="203"/>
        <v>0</v>
      </c>
      <c r="L117" s="49">
        <f t="shared" si="203"/>
        <v>0</v>
      </c>
      <c r="M117" s="49">
        <f t="shared" si="203"/>
        <v>0</v>
      </c>
      <c r="N117" s="49">
        <f t="shared" si="203"/>
        <v>0</v>
      </c>
      <c r="O117" s="49">
        <f t="shared" si="203"/>
        <v>0</v>
      </c>
      <c r="P117" s="49">
        <f t="shared" si="203"/>
        <v>0</v>
      </c>
      <c r="Q117" s="125">
        <f t="shared" si="203"/>
        <v>0</v>
      </c>
      <c r="R117" s="49">
        <f t="shared" si="203"/>
        <v>0</v>
      </c>
      <c r="S117" s="49">
        <f t="shared" si="203"/>
        <v>0</v>
      </c>
      <c r="T117" s="49">
        <f t="shared" si="203"/>
        <v>0</v>
      </c>
      <c r="U117" s="49">
        <f t="shared" si="203"/>
        <v>0</v>
      </c>
      <c r="V117" s="49">
        <f t="shared" si="203"/>
        <v>0</v>
      </c>
      <c r="W117" s="49">
        <f t="shared" si="203"/>
        <v>0</v>
      </c>
      <c r="X117" s="49">
        <f t="shared" si="203"/>
        <v>0</v>
      </c>
      <c r="Y117" s="49">
        <f t="shared" si="203"/>
        <v>0</v>
      </c>
      <c r="Z117" s="49">
        <f t="shared" si="203"/>
        <v>0</v>
      </c>
      <c r="AA117" s="49">
        <f t="shared" si="203"/>
        <v>0</v>
      </c>
      <c r="AB117" s="49">
        <f t="shared" si="203"/>
        <v>0</v>
      </c>
      <c r="AC117" s="128">
        <f t="shared" si="178"/>
        <v>0</v>
      </c>
      <c r="AD117" s="128">
        <f t="shared" si="179"/>
        <v>0</v>
      </c>
    </row>
    <row r="118" spans="2:30" outlineLevel="1" x14ac:dyDescent="0.35">
      <c r="B118" s="45" t="str">
        <f t="shared" si="180"/>
        <v/>
      </c>
      <c r="C118" s="57"/>
      <c r="D118" s="56"/>
      <c r="E118" s="49">
        <f t="shared" ref="E118:AB118" si="204">E73*$C118*(1+$D118)*(1+E$140)</f>
        <v>0</v>
      </c>
      <c r="F118" s="49">
        <f t="shared" si="204"/>
        <v>0</v>
      </c>
      <c r="G118" s="49">
        <f t="shared" si="204"/>
        <v>0</v>
      </c>
      <c r="H118" s="49">
        <f t="shared" si="204"/>
        <v>0</v>
      </c>
      <c r="I118" s="49">
        <f t="shared" si="204"/>
        <v>0</v>
      </c>
      <c r="J118" s="49">
        <f t="shared" si="204"/>
        <v>0</v>
      </c>
      <c r="K118" s="49">
        <f t="shared" si="204"/>
        <v>0</v>
      </c>
      <c r="L118" s="49">
        <f t="shared" si="204"/>
        <v>0</v>
      </c>
      <c r="M118" s="49">
        <f t="shared" si="204"/>
        <v>0</v>
      </c>
      <c r="N118" s="49">
        <f t="shared" si="204"/>
        <v>0</v>
      </c>
      <c r="O118" s="49">
        <f t="shared" si="204"/>
        <v>0</v>
      </c>
      <c r="P118" s="49">
        <f t="shared" si="204"/>
        <v>0</v>
      </c>
      <c r="Q118" s="125">
        <f t="shared" si="204"/>
        <v>0</v>
      </c>
      <c r="R118" s="49">
        <f t="shared" si="204"/>
        <v>0</v>
      </c>
      <c r="S118" s="49">
        <f t="shared" si="204"/>
        <v>0</v>
      </c>
      <c r="T118" s="49">
        <f t="shared" si="204"/>
        <v>0</v>
      </c>
      <c r="U118" s="49">
        <f t="shared" si="204"/>
        <v>0</v>
      </c>
      <c r="V118" s="49">
        <f t="shared" si="204"/>
        <v>0</v>
      </c>
      <c r="W118" s="49">
        <f t="shared" si="204"/>
        <v>0</v>
      </c>
      <c r="X118" s="49">
        <f t="shared" si="204"/>
        <v>0</v>
      </c>
      <c r="Y118" s="49">
        <f t="shared" si="204"/>
        <v>0</v>
      </c>
      <c r="Z118" s="49">
        <f t="shared" si="204"/>
        <v>0</v>
      </c>
      <c r="AA118" s="49">
        <f t="shared" si="204"/>
        <v>0</v>
      </c>
      <c r="AB118" s="49">
        <f t="shared" si="204"/>
        <v>0</v>
      </c>
      <c r="AC118" s="128">
        <f t="shared" si="178"/>
        <v>0</v>
      </c>
      <c r="AD118" s="128">
        <f t="shared" si="179"/>
        <v>0</v>
      </c>
    </row>
    <row r="119" spans="2:30" outlineLevel="1" x14ac:dyDescent="0.35">
      <c r="B119" s="45" t="str">
        <f t="shared" si="180"/>
        <v/>
      </c>
      <c r="C119" s="57"/>
      <c r="D119" s="56"/>
      <c r="E119" s="49">
        <f t="shared" ref="E119:AB119" si="205">E74*$C119*(1+$D119)*(1+E$140)</f>
        <v>0</v>
      </c>
      <c r="F119" s="49">
        <f t="shared" si="205"/>
        <v>0</v>
      </c>
      <c r="G119" s="49">
        <f t="shared" si="205"/>
        <v>0</v>
      </c>
      <c r="H119" s="49">
        <f t="shared" si="205"/>
        <v>0</v>
      </c>
      <c r="I119" s="49">
        <f t="shared" si="205"/>
        <v>0</v>
      </c>
      <c r="J119" s="49">
        <f t="shared" si="205"/>
        <v>0</v>
      </c>
      <c r="K119" s="49">
        <f t="shared" si="205"/>
        <v>0</v>
      </c>
      <c r="L119" s="49">
        <f t="shared" si="205"/>
        <v>0</v>
      </c>
      <c r="M119" s="49">
        <f t="shared" si="205"/>
        <v>0</v>
      </c>
      <c r="N119" s="49">
        <f t="shared" si="205"/>
        <v>0</v>
      </c>
      <c r="O119" s="49">
        <f t="shared" si="205"/>
        <v>0</v>
      </c>
      <c r="P119" s="49">
        <f t="shared" si="205"/>
        <v>0</v>
      </c>
      <c r="Q119" s="125">
        <f t="shared" si="205"/>
        <v>0</v>
      </c>
      <c r="R119" s="49">
        <f t="shared" si="205"/>
        <v>0</v>
      </c>
      <c r="S119" s="49">
        <f t="shared" si="205"/>
        <v>0</v>
      </c>
      <c r="T119" s="49">
        <f t="shared" si="205"/>
        <v>0</v>
      </c>
      <c r="U119" s="49">
        <f t="shared" si="205"/>
        <v>0</v>
      </c>
      <c r="V119" s="49">
        <f t="shared" si="205"/>
        <v>0</v>
      </c>
      <c r="W119" s="49">
        <f t="shared" si="205"/>
        <v>0</v>
      </c>
      <c r="X119" s="49">
        <f t="shared" si="205"/>
        <v>0</v>
      </c>
      <c r="Y119" s="49">
        <f t="shared" si="205"/>
        <v>0</v>
      </c>
      <c r="Z119" s="49">
        <f t="shared" si="205"/>
        <v>0</v>
      </c>
      <c r="AA119" s="49">
        <f t="shared" si="205"/>
        <v>0</v>
      </c>
      <c r="AB119" s="49">
        <f t="shared" si="205"/>
        <v>0</v>
      </c>
      <c r="AC119" s="128">
        <f t="shared" si="178"/>
        <v>0</v>
      </c>
      <c r="AD119" s="128">
        <f t="shared" si="179"/>
        <v>0</v>
      </c>
    </row>
    <row r="120" spans="2:30" outlineLevel="1" x14ac:dyDescent="0.35">
      <c r="B120" s="45" t="str">
        <f t="shared" si="180"/>
        <v/>
      </c>
      <c r="C120" s="57"/>
      <c r="D120" s="56"/>
      <c r="E120" s="49">
        <f t="shared" ref="E120:AB120" si="206">E75*$C120*(1+$D120)*(1+E$140)</f>
        <v>0</v>
      </c>
      <c r="F120" s="49">
        <f t="shared" si="206"/>
        <v>0</v>
      </c>
      <c r="G120" s="49">
        <f t="shared" si="206"/>
        <v>0</v>
      </c>
      <c r="H120" s="49">
        <f t="shared" si="206"/>
        <v>0</v>
      </c>
      <c r="I120" s="49">
        <f t="shared" si="206"/>
        <v>0</v>
      </c>
      <c r="J120" s="49">
        <f t="shared" si="206"/>
        <v>0</v>
      </c>
      <c r="K120" s="49">
        <f t="shared" si="206"/>
        <v>0</v>
      </c>
      <c r="L120" s="49">
        <f t="shared" si="206"/>
        <v>0</v>
      </c>
      <c r="M120" s="49">
        <f t="shared" si="206"/>
        <v>0</v>
      </c>
      <c r="N120" s="49">
        <f t="shared" si="206"/>
        <v>0</v>
      </c>
      <c r="O120" s="49">
        <f t="shared" si="206"/>
        <v>0</v>
      </c>
      <c r="P120" s="49">
        <f t="shared" si="206"/>
        <v>0</v>
      </c>
      <c r="Q120" s="125">
        <f t="shared" si="206"/>
        <v>0</v>
      </c>
      <c r="R120" s="49">
        <f t="shared" si="206"/>
        <v>0</v>
      </c>
      <c r="S120" s="49">
        <f t="shared" si="206"/>
        <v>0</v>
      </c>
      <c r="T120" s="49">
        <f t="shared" si="206"/>
        <v>0</v>
      </c>
      <c r="U120" s="49">
        <f t="shared" si="206"/>
        <v>0</v>
      </c>
      <c r="V120" s="49">
        <f t="shared" si="206"/>
        <v>0</v>
      </c>
      <c r="W120" s="49">
        <f t="shared" si="206"/>
        <v>0</v>
      </c>
      <c r="X120" s="49">
        <f t="shared" si="206"/>
        <v>0</v>
      </c>
      <c r="Y120" s="49">
        <f t="shared" si="206"/>
        <v>0</v>
      </c>
      <c r="Z120" s="49">
        <f t="shared" si="206"/>
        <v>0</v>
      </c>
      <c r="AA120" s="49">
        <f t="shared" si="206"/>
        <v>0</v>
      </c>
      <c r="AB120" s="49">
        <f t="shared" si="206"/>
        <v>0</v>
      </c>
      <c r="AC120" s="128">
        <f t="shared" si="178"/>
        <v>0</v>
      </c>
      <c r="AD120" s="128">
        <f t="shared" si="179"/>
        <v>0</v>
      </c>
    </row>
    <row r="121" spans="2:30" outlineLevel="1" x14ac:dyDescent="0.35">
      <c r="B121" s="45" t="str">
        <f t="shared" si="180"/>
        <v/>
      </c>
      <c r="C121" s="57"/>
      <c r="D121" s="56"/>
      <c r="E121" s="49">
        <f t="shared" ref="E121:AB121" si="207">E76*$C121*(1+$D121)*(1+E$140)</f>
        <v>0</v>
      </c>
      <c r="F121" s="49">
        <f t="shared" si="207"/>
        <v>0</v>
      </c>
      <c r="G121" s="49">
        <f t="shared" si="207"/>
        <v>0</v>
      </c>
      <c r="H121" s="49">
        <f t="shared" si="207"/>
        <v>0</v>
      </c>
      <c r="I121" s="49">
        <f t="shared" si="207"/>
        <v>0</v>
      </c>
      <c r="J121" s="49">
        <f t="shared" si="207"/>
        <v>0</v>
      </c>
      <c r="K121" s="49">
        <f t="shared" si="207"/>
        <v>0</v>
      </c>
      <c r="L121" s="49">
        <f t="shared" si="207"/>
        <v>0</v>
      </c>
      <c r="M121" s="49">
        <f t="shared" si="207"/>
        <v>0</v>
      </c>
      <c r="N121" s="49">
        <f t="shared" si="207"/>
        <v>0</v>
      </c>
      <c r="O121" s="49">
        <f t="shared" si="207"/>
        <v>0</v>
      </c>
      <c r="P121" s="49">
        <f t="shared" si="207"/>
        <v>0</v>
      </c>
      <c r="Q121" s="125">
        <f t="shared" si="207"/>
        <v>0</v>
      </c>
      <c r="R121" s="49">
        <f t="shared" si="207"/>
        <v>0</v>
      </c>
      <c r="S121" s="49">
        <f t="shared" si="207"/>
        <v>0</v>
      </c>
      <c r="T121" s="49">
        <f t="shared" si="207"/>
        <v>0</v>
      </c>
      <c r="U121" s="49">
        <f t="shared" si="207"/>
        <v>0</v>
      </c>
      <c r="V121" s="49">
        <f t="shared" si="207"/>
        <v>0</v>
      </c>
      <c r="W121" s="49">
        <f t="shared" si="207"/>
        <v>0</v>
      </c>
      <c r="X121" s="49">
        <f t="shared" si="207"/>
        <v>0</v>
      </c>
      <c r="Y121" s="49">
        <f t="shared" si="207"/>
        <v>0</v>
      </c>
      <c r="Z121" s="49">
        <f t="shared" si="207"/>
        <v>0</v>
      </c>
      <c r="AA121" s="49">
        <f t="shared" si="207"/>
        <v>0</v>
      </c>
      <c r="AB121" s="49">
        <f t="shared" si="207"/>
        <v>0</v>
      </c>
      <c r="AC121" s="128">
        <f t="shared" si="178"/>
        <v>0</v>
      </c>
      <c r="AD121" s="128">
        <f t="shared" si="179"/>
        <v>0</v>
      </c>
    </row>
    <row r="122" spans="2:30" outlineLevel="1" x14ac:dyDescent="0.35">
      <c r="B122" s="45" t="str">
        <f t="shared" si="180"/>
        <v/>
      </c>
      <c r="C122" s="57"/>
      <c r="D122" s="56"/>
      <c r="E122" s="49">
        <f t="shared" ref="E122:AB122" si="208">E77*$C122*(1+$D122)*(1+E$140)</f>
        <v>0</v>
      </c>
      <c r="F122" s="49">
        <f t="shared" si="208"/>
        <v>0</v>
      </c>
      <c r="G122" s="49">
        <f t="shared" si="208"/>
        <v>0</v>
      </c>
      <c r="H122" s="49">
        <f t="shared" si="208"/>
        <v>0</v>
      </c>
      <c r="I122" s="49">
        <f t="shared" si="208"/>
        <v>0</v>
      </c>
      <c r="J122" s="49">
        <f t="shared" si="208"/>
        <v>0</v>
      </c>
      <c r="K122" s="49">
        <f t="shared" si="208"/>
        <v>0</v>
      </c>
      <c r="L122" s="49">
        <f t="shared" si="208"/>
        <v>0</v>
      </c>
      <c r="M122" s="49">
        <f t="shared" si="208"/>
        <v>0</v>
      </c>
      <c r="N122" s="49">
        <f t="shared" si="208"/>
        <v>0</v>
      </c>
      <c r="O122" s="49">
        <f t="shared" si="208"/>
        <v>0</v>
      </c>
      <c r="P122" s="49">
        <f t="shared" si="208"/>
        <v>0</v>
      </c>
      <c r="Q122" s="125">
        <f t="shared" si="208"/>
        <v>0</v>
      </c>
      <c r="R122" s="49">
        <f t="shared" si="208"/>
        <v>0</v>
      </c>
      <c r="S122" s="49">
        <f t="shared" si="208"/>
        <v>0</v>
      </c>
      <c r="T122" s="49">
        <f t="shared" si="208"/>
        <v>0</v>
      </c>
      <c r="U122" s="49">
        <f t="shared" si="208"/>
        <v>0</v>
      </c>
      <c r="V122" s="49">
        <f t="shared" si="208"/>
        <v>0</v>
      </c>
      <c r="W122" s="49">
        <f t="shared" si="208"/>
        <v>0</v>
      </c>
      <c r="X122" s="49">
        <f t="shared" si="208"/>
        <v>0</v>
      </c>
      <c r="Y122" s="49">
        <f t="shared" si="208"/>
        <v>0</v>
      </c>
      <c r="Z122" s="49">
        <f t="shared" si="208"/>
        <v>0</v>
      </c>
      <c r="AA122" s="49">
        <f t="shared" si="208"/>
        <v>0</v>
      </c>
      <c r="AB122" s="49">
        <f t="shared" si="208"/>
        <v>0</v>
      </c>
      <c r="AC122" s="128">
        <f t="shared" si="178"/>
        <v>0</v>
      </c>
      <c r="AD122" s="128">
        <f t="shared" si="179"/>
        <v>0</v>
      </c>
    </row>
    <row r="123" spans="2:30" outlineLevel="1" x14ac:dyDescent="0.35">
      <c r="B123" s="45" t="str">
        <f t="shared" si="180"/>
        <v/>
      </c>
      <c r="C123" s="57"/>
      <c r="D123" s="56"/>
      <c r="E123" s="49">
        <f t="shared" ref="E123:AB123" si="209">E78*$C123*(1+$D123)*(1+E$140)</f>
        <v>0</v>
      </c>
      <c r="F123" s="49">
        <f t="shared" si="209"/>
        <v>0</v>
      </c>
      <c r="G123" s="49">
        <f t="shared" si="209"/>
        <v>0</v>
      </c>
      <c r="H123" s="49">
        <f t="shared" si="209"/>
        <v>0</v>
      </c>
      <c r="I123" s="49">
        <f t="shared" si="209"/>
        <v>0</v>
      </c>
      <c r="J123" s="49">
        <f t="shared" si="209"/>
        <v>0</v>
      </c>
      <c r="K123" s="49">
        <f t="shared" si="209"/>
        <v>0</v>
      </c>
      <c r="L123" s="49">
        <f t="shared" si="209"/>
        <v>0</v>
      </c>
      <c r="M123" s="49">
        <f t="shared" si="209"/>
        <v>0</v>
      </c>
      <c r="N123" s="49">
        <f t="shared" si="209"/>
        <v>0</v>
      </c>
      <c r="O123" s="49">
        <f t="shared" si="209"/>
        <v>0</v>
      </c>
      <c r="P123" s="49">
        <f t="shared" si="209"/>
        <v>0</v>
      </c>
      <c r="Q123" s="125">
        <f t="shared" si="209"/>
        <v>0</v>
      </c>
      <c r="R123" s="49">
        <f t="shared" si="209"/>
        <v>0</v>
      </c>
      <c r="S123" s="49">
        <f t="shared" si="209"/>
        <v>0</v>
      </c>
      <c r="T123" s="49">
        <f t="shared" si="209"/>
        <v>0</v>
      </c>
      <c r="U123" s="49">
        <f t="shared" si="209"/>
        <v>0</v>
      </c>
      <c r="V123" s="49">
        <f t="shared" si="209"/>
        <v>0</v>
      </c>
      <c r="W123" s="49">
        <f t="shared" si="209"/>
        <v>0</v>
      </c>
      <c r="X123" s="49">
        <f t="shared" si="209"/>
        <v>0</v>
      </c>
      <c r="Y123" s="49">
        <f t="shared" si="209"/>
        <v>0</v>
      </c>
      <c r="Z123" s="49">
        <f t="shared" si="209"/>
        <v>0</v>
      </c>
      <c r="AA123" s="49">
        <f t="shared" si="209"/>
        <v>0</v>
      </c>
      <c r="AB123" s="49">
        <f t="shared" si="209"/>
        <v>0</v>
      </c>
      <c r="AC123" s="128">
        <f t="shared" si="178"/>
        <v>0</v>
      </c>
      <c r="AD123" s="128">
        <f t="shared" si="179"/>
        <v>0</v>
      </c>
    </row>
    <row r="124" spans="2:30" outlineLevel="1" x14ac:dyDescent="0.35">
      <c r="B124" s="45" t="str">
        <f t="shared" si="180"/>
        <v/>
      </c>
      <c r="C124" s="57"/>
      <c r="D124" s="56"/>
      <c r="E124" s="49">
        <f t="shared" ref="E124:AB124" si="210">E79*$C124*(1+$D124)*(1+E$140)</f>
        <v>0</v>
      </c>
      <c r="F124" s="49">
        <f t="shared" si="210"/>
        <v>0</v>
      </c>
      <c r="G124" s="49">
        <f t="shared" si="210"/>
        <v>0</v>
      </c>
      <c r="H124" s="49">
        <f t="shared" si="210"/>
        <v>0</v>
      </c>
      <c r="I124" s="49">
        <f t="shared" si="210"/>
        <v>0</v>
      </c>
      <c r="J124" s="49">
        <f t="shared" si="210"/>
        <v>0</v>
      </c>
      <c r="K124" s="49">
        <f t="shared" si="210"/>
        <v>0</v>
      </c>
      <c r="L124" s="49">
        <f t="shared" si="210"/>
        <v>0</v>
      </c>
      <c r="M124" s="49">
        <f t="shared" si="210"/>
        <v>0</v>
      </c>
      <c r="N124" s="49">
        <f t="shared" si="210"/>
        <v>0</v>
      </c>
      <c r="O124" s="49">
        <f t="shared" si="210"/>
        <v>0</v>
      </c>
      <c r="P124" s="49">
        <f t="shared" si="210"/>
        <v>0</v>
      </c>
      <c r="Q124" s="125">
        <f t="shared" si="210"/>
        <v>0</v>
      </c>
      <c r="R124" s="49">
        <f t="shared" si="210"/>
        <v>0</v>
      </c>
      <c r="S124" s="49">
        <f t="shared" si="210"/>
        <v>0</v>
      </c>
      <c r="T124" s="49">
        <f t="shared" si="210"/>
        <v>0</v>
      </c>
      <c r="U124" s="49">
        <f t="shared" si="210"/>
        <v>0</v>
      </c>
      <c r="V124" s="49">
        <f t="shared" si="210"/>
        <v>0</v>
      </c>
      <c r="W124" s="49">
        <f t="shared" si="210"/>
        <v>0</v>
      </c>
      <c r="X124" s="49">
        <f t="shared" si="210"/>
        <v>0</v>
      </c>
      <c r="Y124" s="49">
        <f t="shared" si="210"/>
        <v>0</v>
      </c>
      <c r="Z124" s="49">
        <f t="shared" si="210"/>
        <v>0</v>
      </c>
      <c r="AA124" s="49">
        <f t="shared" si="210"/>
        <v>0</v>
      </c>
      <c r="AB124" s="49">
        <f t="shared" si="210"/>
        <v>0</v>
      </c>
      <c r="AC124" s="128">
        <f t="shared" si="178"/>
        <v>0</v>
      </c>
      <c r="AD124" s="128">
        <f t="shared" si="179"/>
        <v>0</v>
      </c>
    </row>
    <row r="125" spans="2:30" outlineLevel="1" x14ac:dyDescent="0.35">
      <c r="B125" s="37" t="str">
        <f t="shared" si="180"/>
        <v>Operação - Marketing</v>
      </c>
      <c r="C125" s="182"/>
      <c r="D125" s="52"/>
      <c r="E125" s="48">
        <f>SUM(E126:E130)</f>
        <v>0</v>
      </c>
      <c r="F125" s="48">
        <f t="shared" ref="F125:AB125" si="211">SUM(F126:F130)</f>
        <v>0</v>
      </c>
      <c r="G125" s="48">
        <f t="shared" si="211"/>
        <v>0</v>
      </c>
      <c r="H125" s="48">
        <f t="shared" si="211"/>
        <v>0</v>
      </c>
      <c r="I125" s="48">
        <f t="shared" si="211"/>
        <v>0</v>
      </c>
      <c r="J125" s="48">
        <f t="shared" si="211"/>
        <v>0</v>
      </c>
      <c r="K125" s="48">
        <f t="shared" si="211"/>
        <v>0</v>
      </c>
      <c r="L125" s="48">
        <f t="shared" si="211"/>
        <v>0</v>
      </c>
      <c r="M125" s="48">
        <f t="shared" si="211"/>
        <v>0</v>
      </c>
      <c r="N125" s="48">
        <f t="shared" si="211"/>
        <v>0</v>
      </c>
      <c r="O125" s="48">
        <f t="shared" si="211"/>
        <v>0</v>
      </c>
      <c r="P125" s="48">
        <f t="shared" si="211"/>
        <v>0</v>
      </c>
      <c r="Q125" s="124">
        <f t="shared" si="211"/>
        <v>0</v>
      </c>
      <c r="R125" s="48">
        <f t="shared" si="211"/>
        <v>0</v>
      </c>
      <c r="S125" s="48">
        <f t="shared" si="211"/>
        <v>0</v>
      </c>
      <c r="T125" s="48">
        <f t="shared" si="211"/>
        <v>0</v>
      </c>
      <c r="U125" s="48">
        <f t="shared" si="211"/>
        <v>0</v>
      </c>
      <c r="V125" s="48">
        <f t="shared" si="211"/>
        <v>0</v>
      </c>
      <c r="W125" s="48">
        <f t="shared" si="211"/>
        <v>0</v>
      </c>
      <c r="X125" s="48">
        <f t="shared" si="211"/>
        <v>0</v>
      </c>
      <c r="Y125" s="48">
        <f t="shared" si="211"/>
        <v>0</v>
      </c>
      <c r="Z125" s="48">
        <f t="shared" si="211"/>
        <v>0</v>
      </c>
      <c r="AA125" s="48">
        <f t="shared" si="211"/>
        <v>0</v>
      </c>
      <c r="AB125" s="48">
        <f t="shared" si="211"/>
        <v>0</v>
      </c>
      <c r="AC125" s="58">
        <f t="shared" si="178"/>
        <v>0</v>
      </c>
      <c r="AD125" s="58">
        <f t="shared" si="179"/>
        <v>0</v>
      </c>
    </row>
    <row r="126" spans="2:30" outlineLevel="1" x14ac:dyDescent="0.35">
      <c r="B126" s="45" t="str">
        <f t="shared" si="180"/>
        <v/>
      </c>
      <c r="C126" s="57"/>
      <c r="D126" s="56"/>
      <c r="E126" s="49">
        <f t="shared" ref="E126:AB126" si="212">E81*$C126*(1+$D126)*(1+E$140)</f>
        <v>0</v>
      </c>
      <c r="F126" s="49">
        <f t="shared" si="212"/>
        <v>0</v>
      </c>
      <c r="G126" s="49">
        <f t="shared" si="212"/>
        <v>0</v>
      </c>
      <c r="H126" s="49">
        <f t="shared" si="212"/>
        <v>0</v>
      </c>
      <c r="I126" s="49">
        <f t="shared" si="212"/>
        <v>0</v>
      </c>
      <c r="J126" s="49">
        <f t="shared" si="212"/>
        <v>0</v>
      </c>
      <c r="K126" s="49">
        <f t="shared" si="212"/>
        <v>0</v>
      </c>
      <c r="L126" s="49">
        <f t="shared" si="212"/>
        <v>0</v>
      </c>
      <c r="M126" s="49">
        <f t="shared" si="212"/>
        <v>0</v>
      </c>
      <c r="N126" s="49">
        <f t="shared" si="212"/>
        <v>0</v>
      </c>
      <c r="O126" s="49">
        <f t="shared" si="212"/>
        <v>0</v>
      </c>
      <c r="P126" s="49">
        <f t="shared" si="212"/>
        <v>0</v>
      </c>
      <c r="Q126" s="125">
        <f t="shared" si="212"/>
        <v>0</v>
      </c>
      <c r="R126" s="49">
        <f t="shared" si="212"/>
        <v>0</v>
      </c>
      <c r="S126" s="49">
        <f t="shared" si="212"/>
        <v>0</v>
      </c>
      <c r="T126" s="49">
        <f t="shared" si="212"/>
        <v>0</v>
      </c>
      <c r="U126" s="49">
        <f t="shared" si="212"/>
        <v>0</v>
      </c>
      <c r="V126" s="49">
        <f t="shared" si="212"/>
        <v>0</v>
      </c>
      <c r="W126" s="49">
        <f t="shared" si="212"/>
        <v>0</v>
      </c>
      <c r="X126" s="49">
        <f t="shared" si="212"/>
        <v>0</v>
      </c>
      <c r="Y126" s="49">
        <f t="shared" si="212"/>
        <v>0</v>
      </c>
      <c r="Z126" s="49">
        <f t="shared" si="212"/>
        <v>0</v>
      </c>
      <c r="AA126" s="49">
        <f t="shared" si="212"/>
        <v>0</v>
      </c>
      <c r="AB126" s="49">
        <f t="shared" si="212"/>
        <v>0</v>
      </c>
      <c r="AC126" s="128">
        <f t="shared" si="178"/>
        <v>0</v>
      </c>
      <c r="AD126" s="128">
        <f t="shared" si="179"/>
        <v>0</v>
      </c>
    </row>
    <row r="127" spans="2:30" outlineLevel="1" x14ac:dyDescent="0.35">
      <c r="B127" s="45" t="str">
        <f t="shared" si="180"/>
        <v/>
      </c>
      <c r="C127" s="57"/>
      <c r="D127" s="56"/>
      <c r="E127" s="49">
        <f t="shared" ref="E127:AB127" si="213">E82*$C127*(1+$D127)*(1+E$140)</f>
        <v>0</v>
      </c>
      <c r="F127" s="49">
        <f t="shared" si="213"/>
        <v>0</v>
      </c>
      <c r="G127" s="49">
        <f t="shared" si="213"/>
        <v>0</v>
      </c>
      <c r="H127" s="49">
        <f t="shared" si="213"/>
        <v>0</v>
      </c>
      <c r="I127" s="49">
        <f t="shared" si="213"/>
        <v>0</v>
      </c>
      <c r="J127" s="49">
        <f t="shared" si="213"/>
        <v>0</v>
      </c>
      <c r="K127" s="49">
        <f t="shared" si="213"/>
        <v>0</v>
      </c>
      <c r="L127" s="49">
        <f t="shared" si="213"/>
        <v>0</v>
      </c>
      <c r="M127" s="49">
        <f t="shared" si="213"/>
        <v>0</v>
      </c>
      <c r="N127" s="49">
        <f t="shared" si="213"/>
        <v>0</v>
      </c>
      <c r="O127" s="49">
        <f t="shared" si="213"/>
        <v>0</v>
      </c>
      <c r="P127" s="49">
        <f t="shared" si="213"/>
        <v>0</v>
      </c>
      <c r="Q127" s="125">
        <f t="shared" si="213"/>
        <v>0</v>
      </c>
      <c r="R127" s="49">
        <f t="shared" si="213"/>
        <v>0</v>
      </c>
      <c r="S127" s="49">
        <f t="shared" si="213"/>
        <v>0</v>
      </c>
      <c r="T127" s="49">
        <f t="shared" si="213"/>
        <v>0</v>
      </c>
      <c r="U127" s="49">
        <f t="shared" si="213"/>
        <v>0</v>
      </c>
      <c r="V127" s="49">
        <f t="shared" si="213"/>
        <v>0</v>
      </c>
      <c r="W127" s="49">
        <f t="shared" si="213"/>
        <v>0</v>
      </c>
      <c r="X127" s="49">
        <f t="shared" si="213"/>
        <v>0</v>
      </c>
      <c r="Y127" s="49">
        <f t="shared" si="213"/>
        <v>0</v>
      </c>
      <c r="Z127" s="49">
        <f t="shared" si="213"/>
        <v>0</v>
      </c>
      <c r="AA127" s="49">
        <f t="shared" si="213"/>
        <v>0</v>
      </c>
      <c r="AB127" s="49">
        <f t="shared" si="213"/>
        <v>0</v>
      </c>
      <c r="AC127" s="128">
        <f t="shared" si="178"/>
        <v>0</v>
      </c>
      <c r="AD127" s="128">
        <f t="shared" si="179"/>
        <v>0</v>
      </c>
    </row>
    <row r="128" spans="2:30" outlineLevel="1" x14ac:dyDescent="0.35">
      <c r="B128" s="45" t="str">
        <f t="shared" si="180"/>
        <v/>
      </c>
      <c r="C128" s="57"/>
      <c r="D128" s="56"/>
      <c r="E128" s="49">
        <f t="shared" ref="E128:AB128" si="214">E83*$C128*(1+$D128)*(1+E$140)</f>
        <v>0</v>
      </c>
      <c r="F128" s="49">
        <f t="shared" si="214"/>
        <v>0</v>
      </c>
      <c r="G128" s="49">
        <f t="shared" si="214"/>
        <v>0</v>
      </c>
      <c r="H128" s="49">
        <f t="shared" si="214"/>
        <v>0</v>
      </c>
      <c r="I128" s="49">
        <f t="shared" si="214"/>
        <v>0</v>
      </c>
      <c r="J128" s="49">
        <f t="shared" si="214"/>
        <v>0</v>
      </c>
      <c r="K128" s="49">
        <f t="shared" si="214"/>
        <v>0</v>
      </c>
      <c r="L128" s="49">
        <f t="shared" si="214"/>
        <v>0</v>
      </c>
      <c r="M128" s="49">
        <f t="shared" si="214"/>
        <v>0</v>
      </c>
      <c r="N128" s="49">
        <f t="shared" si="214"/>
        <v>0</v>
      </c>
      <c r="O128" s="49">
        <f t="shared" si="214"/>
        <v>0</v>
      </c>
      <c r="P128" s="49">
        <f t="shared" si="214"/>
        <v>0</v>
      </c>
      <c r="Q128" s="125">
        <f t="shared" si="214"/>
        <v>0</v>
      </c>
      <c r="R128" s="49">
        <f t="shared" si="214"/>
        <v>0</v>
      </c>
      <c r="S128" s="49">
        <f t="shared" si="214"/>
        <v>0</v>
      </c>
      <c r="T128" s="49">
        <f t="shared" si="214"/>
        <v>0</v>
      </c>
      <c r="U128" s="49">
        <f t="shared" si="214"/>
        <v>0</v>
      </c>
      <c r="V128" s="49">
        <f t="shared" si="214"/>
        <v>0</v>
      </c>
      <c r="W128" s="49">
        <f t="shared" si="214"/>
        <v>0</v>
      </c>
      <c r="X128" s="49">
        <f t="shared" si="214"/>
        <v>0</v>
      </c>
      <c r="Y128" s="49">
        <f t="shared" si="214"/>
        <v>0</v>
      </c>
      <c r="Z128" s="49">
        <f t="shared" si="214"/>
        <v>0</v>
      </c>
      <c r="AA128" s="49">
        <f t="shared" si="214"/>
        <v>0</v>
      </c>
      <c r="AB128" s="49">
        <f t="shared" si="214"/>
        <v>0</v>
      </c>
      <c r="AC128" s="128">
        <f t="shared" si="178"/>
        <v>0</v>
      </c>
      <c r="AD128" s="128">
        <f t="shared" si="179"/>
        <v>0</v>
      </c>
    </row>
    <row r="129" spans="1:30" outlineLevel="1" x14ac:dyDescent="0.35">
      <c r="B129" s="45" t="str">
        <f t="shared" si="180"/>
        <v/>
      </c>
      <c r="C129" s="57"/>
      <c r="D129" s="56"/>
      <c r="E129" s="49">
        <f t="shared" ref="E129:AB129" si="215">E84*$C129*(1+$D129)*(1+E$140)</f>
        <v>0</v>
      </c>
      <c r="F129" s="49">
        <f t="shared" si="215"/>
        <v>0</v>
      </c>
      <c r="G129" s="49">
        <f t="shared" si="215"/>
        <v>0</v>
      </c>
      <c r="H129" s="49">
        <f t="shared" si="215"/>
        <v>0</v>
      </c>
      <c r="I129" s="49">
        <f t="shared" si="215"/>
        <v>0</v>
      </c>
      <c r="J129" s="49">
        <f t="shared" si="215"/>
        <v>0</v>
      </c>
      <c r="K129" s="49">
        <f t="shared" si="215"/>
        <v>0</v>
      </c>
      <c r="L129" s="49">
        <f t="shared" si="215"/>
        <v>0</v>
      </c>
      <c r="M129" s="49">
        <f t="shared" si="215"/>
        <v>0</v>
      </c>
      <c r="N129" s="49">
        <f t="shared" si="215"/>
        <v>0</v>
      </c>
      <c r="O129" s="49">
        <f t="shared" si="215"/>
        <v>0</v>
      </c>
      <c r="P129" s="49">
        <f t="shared" si="215"/>
        <v>0</v>
      </c>
      <c r="Q129" s="125">
        <f t="shared" si="215"/>
        <v>0</v>
      </c>
      <c r="R129" s="49">
        <f t="shared" si="215"/>
        <v>0</v>
      </c>
      <c r="S129" s="49">
        <f t="shared" si="215"/>
        <v>0</v>
      </c>
      <c r="T129" s="49">
        <f t="shared" si="215"/>
        <v>0</v>
      </c>
      <c r="U129" s="49">
        <f t="shared" si="215"/>
        <v>0</v>
      </c>
      <c r="V129" s="49">
        <f t="shared" si="215"/>
        <v>0</v>
      </c>
      <c r="W129" s="49">
        <f t="shared" si="215"/>
        <v>0</v>
      </c>
      <c r="X129" s="49">
        <f t="shared" si="215"/>
        <v>0</v>
      </c>
      <c r="Y129" s="49">
        <f t="shared" si="215"/>
        <v>0</v>
      </c>
      <c r="Z129" s="49">
        <f t="shared" si="215"/>
        <v>0</v>
      </c>
      <c r="AA129" s="49">
        <f t="shared" si="215"/>
        <v>0</v>
      </c>
      <c r="AB129" s="49">
        <f t="shared" si="215"/>
        <v>0</v>
      </c>
      <c r="AC129" s="128">
        <f t="shared" si="178"/>
        <v>0</v>
      </c>
      <c r="AD129" s="128">
        <f t="shared" si="179"/>
        <v>0</v>
      </c>
    </row>
    <row r="130" spans="1:30" outlineLevel="1" x14ac:dyDescent="0.35">
      <c r="B130" s="45" t="str">
        <f t="shared" si="180"/>
        <v/>
      </c>
      <c r="C130" s="57"/>
      <c r="D130" s="56"/>
      <c r="E130" s="49">
        <f t="shared" ref="E130:AB130" si="216">E85*$C130*(1+$D130)*(1+E$140)</f>
        <v>0</v>
      </c>
      <c r="F130" s="49">
        <f t="shared" si="216"/>
        <v>0</v>
      </c>
      <c r="G130" s="49">
        <f t="shared" si="216"/>
        <v>0</v>
      </c>
      <c r="H130" s="49">
        <f t="shared" si="216"/>
        <v>0</v>
      </c>
      <c r="I130" s="49">
        <f t="shared" si="216"/>
        <v>0</v>
      </c>
      <c r="J130" s="49">
        <f t="shared" si="216"/>
        <v>0</v>
      </c>
      <c r="K130" s="49">
        <f t="shared" si="216"/>
        <v>0</v>
      </c>
      <c r="L130" s="49">
        <f t="shared" si="216"/>
        <v>0</v>
      </c>
      <c r="M130" s="49">
        <f t="shared" si="216"/>
        <v>0</v>
      </c>
      <c r="N130" s="49">
        <f t="shared" si="216"/>
        <v>0</v>
      </c>
      <c r="O130" s="49">
        <f t="shared" si="216"/>
        <v>0</v>
      </c>
      <c r="P130" s="49">
        <f t="shared" si="216"/>
        <v>0</v>
      </c>
      <c r="Q130" s="125">
        <f t="shared" si="216"/>
        <v>0</v>
      </c>
      <c r="R130" s="49">
        <f t="shared" si="216"/>
        <v>0</v>
      </c>
      <c r="S130" s="49">
        <f t="shared" si="216"/>
        <v>0</v>
      </c>
      <c r="T130" s="49">
        <f t="shared" si="216"/>
        <v>0</v>
      </c>
      <c r="U130" s="49">
        <f t="shared" si="216"/>
        <v>0</v>
      </c>
      <c r="V130" s="49">
        <f t="shared" si="216"/>
        <v>0</v>
      </c>
      <c r="W130" s="49">
        <f t="shared" si="216"/>
        <v>0</v>
      </c>
      <c r="X130" s="49">
        <f t="shared" si="216"/>
        <v>0</v>
      </c>
      <c r="Y130" s="49">
        <f t="shared" si="216"/>
        <v>0</v>
      </c>
      <c r="Z130" s="49">
        <f t="shared" si="216"/>
        <v>0</v>
      </c>
      <c r="AA130" s="49">
        <f t="shared" si="216"/>
        <v>0</v>
      </c>
      <c r="AB130" s="49">
        <f t="shared" si="216"/>
        <v>0</v>
      </c>
      <c r="AC130" s="128">
        <f t="shared" si="178"/>
        <v>0</v>
      </c>
      <c r="AD130" s="128">
        <f t="shared" si="179"/>
        <v>0</v>
      </c>
    </row>
    <row r="131" spans="1:30" outlineLevel="1" x14ac:dyDescent="0.35">
      <c r="B131" s="37" t="str">
        <f t="shared" si="180"/>
        <v>Operação - implementação</v>
      </c>
      <c r="C131" s="182"/>
      <c r="D131" s="52"/>
      <c r="E131" s="48">
        <f>SUM(E132:E138)</f>
        <v>0</v>
      </c>
      <c r="F131" s="48">
        <f t="shared" ref="F131:AB131" si="217">SUM(F132:F138)</f>
        <v>0</v>
      </c>
      <c r="G131" s="48">
        <f t="shared" si="217"/>
        <v>0</v>
      </c>
      <c r="H131" s="48">
        <f t="shared" si="217"/>
        <v>0</v>
      </c>
      <c r="I131" s="48">
        <f t="shared" si="217"/>
        <v>0</v>
      </c>
      <c r="J131" s="48">
        <f t="shared" si="217"/>
        <v>0</v>
      </c>
      <c r="K131" s="48">
        <f t="shared" si="217"/>
        <v>0</v>
      </c>
      <c r="L131" s="48">
        <f t="shared" si="217"/>
        <v>0</v>
      </c>
      <c r="M131" s="48">
        <f t="shared" si="217"/>
        <v>0</v>
      </c>
      <c r="N131" s="48">
        <f t="shared" si="217"/>
        <v>0</v>
      </c>
      <c r="O131" s="48">
        <f t="shared" si="217"/>
        <v>0</v>
      </c>
      <c r="P131" s="48">
        <f t="shared" si="217"/>
        <v>0</v>
      </c>
      <c r="Q131" s="124">
        <f t="shared" si="217"/>
        <v>0</v>
      </c>
      <c r="R131" s="48">
        <f t="shared" si="217"/>
        <v>0</v>
      </c>
      <c r="S131" s="48">
        <f t="shared" si="217"/>
        <v>0</v>
      </c>
      <c r="T131" s="48">
        <f t="shared" si="217"/>
        <v>0</v>
      </c>
      <c r="U131" s="48">
        <f t="shared" si="217"/>
        <v>0</v>
      </c>
      <c r="V131" s="48">
        <f t="shared" si="217"/>
        <v>0</v>
      </c>
      <c r="W131" s="48">
        <f t="shared" si="217"/>
        <v>0</v>
      </c>
      <c r="X131" s="48">
        <f t="shared" si="217"/>
        <v>0</v>
      </c>
      <c r="Y131" s="48">
        <f t="shared" si="217"/>
        <v>0</v>
      </c>
      <c r="Z131" s="48">
        <f t="shared" si="217"/>
        <v>0</v>
      </c>
      <c r="AA131" s="48">
        <f t="shared" si="217"/>
        <v>0</v>
      </c>
      <c r="AB131" s="48">
        <f t="shared" si="217"/>
        <v>0</v>
      </c>
      <c r="AC131" s="58">
        <f t="shared" si="178"/>
        <v>0</v>
      </c>
      <c r="AD131" s="58">
        <f t="shared" si="179"/>
        <v>0</v>
      </c>
    </row>
    <row r="132" spans="1:30" outlineLevel="1" x14ac:dyDescent="0.35">
      <c r="B132" s="45" t="str">
        <f t="shared" si="180"/>
        <v/>
      </c>
      <c r="C132" s="57"/>
      <c r="D132" s="56"/>
      <c r="E132" s="49">
        <f t="shared" ref="E132:AB132" si="218">E87*$C132*(1+$D132)*(1+E$140)</f>
        <v>0</v>
      </c>
      <c r="F132" s="49">
        <f t="shared" si="218"/>
        <v>0</v>
      </c>
      <c r="G132" s="49">
        <f t="shared" si="218"/>
        <v>0</v>
      </c>
      <c r="H132" s="49">
        <f t="shared" si="218"/>
        <v>0</v>
      </c>
      <c r="I132" s="49">
        <f t="shared" si="218"/>
        <v>0</v>
      </c>
      <c r="J132" s="49">
        <f t="shared" si="218"/>
        <v>0</v>
      </c>
      <c r="K132" s="49">
        <f t="shared" si="218"/>
        <v>0</v>
      </c>
      <c r="L132" s="49">
        <f t="shared" si="218"/>
        <v>0</v>
      </c>
      <c r="M132" s="49">
        <f t="shared" si="218"/>
        <v>0</v>
      </c>
      <c r="N132" s="49">
        <f t="shared" si="218"/>
        <v>0</v>
      </c>
      <c r="O132" s="49">
        <f t="shared" si="218"/>
        <v>0</v>
      </c>
      <c r="P132" s="49">
        <f t="shared" si="218"/>
        <v>0</v>
      </c>
      <c r="Q132" s="125">
        <f t="shared" si="218"/>
        <v>0</v>
      </c>
      <c r="R132" s="49">
        <f t="shared" si="218"/>
        <v>0</v>
      </c>
      <c r="S132" s="49">
        <f t="shared" si="218"/>
        <v>0</v>
      </c>
      <c r="T132" s="49">
        <f t="shared" si="218"/>
        <v>0</v>
      </c>
      <c r="U132" s="49">
        <f t="shared" si="218"/>
        <v>0</v>
      </c>
      <c r="V132" s="49">
        <f t="shared" si="218"/>
        <v>0</v>
      </c>
      <c r="W132" s="49">
        <f t="shared" si="218"/>
        <v>0</v>
      </c>
      <c r="X132" s="49">
        <f t="shared" si="218"/>
        <v>0</v>
      </c>
      <c r="Y132" s="49">
        <f t="shared" si="218"/>
        <v>0</v>
      </c>
      <c r="Z132" s="49">
        <f t="shared" si="218"/>
        <v>0</v>
      </c>
      <c r="AA132" s="49">
        <f t="shared" si="218"/>
        <v>0</v>
      </c>
      <c r="AB132" s="49">
        <f t="shared" si="218"/>
        <v>0</v>
      </c>
      <c r="AC132" s="128">
        <f t="shared" si="178"/>
        <v>0</v>
      </c>
      <c r="AD132" s="128">
        <f t="shared" si="179"/>
        <v>0</v>
      </c>
    </row>
    <row r="133" spans="1:30" outlineLevel="1" x14ac:dyDescent="0.35">
      <c r="B133" s="45" t="str">
        <f t="shared" si="180"/>
        <v/>
      </c>
      <c r="C133" s="57"/>
      <c r="D133" s="56"/>
      <c r="E133" s="49">
        <f t="shared" ref="E133:AB133" si="219">E88*$C133*(1+$D133)*(1+E$140)</f>
        <v>0</v>
      </c>
      <c r="F133" s="49">
        <f t="shared" si="219"/>
        <v>0</v>
      </c>
      <c r="G133" s="49">
        <f t="shared" si="219"/>
        <v>0</v>
      </c>
      <c r="H133" s="49">
        <f t="shared" si="219"/>
        <v>0</v>
      </c>
      <c r="I133" s="49">
        <f t="shared" si="219"/>
        <v>0</v>
      </c>
      <c r="J133" s="49">
        <f t="shared" si="219"/>
        <v>0</v>
      </c>
      <c r="K133" s="49">
        <f t="shared" si="219"/>
        <v>0</v>
      </c>
      <c r="L133" s="49">
        <f t="shared" si="219"/>
        <v>0</v>
      </c>
      <c r="M133" s="49">
        <f t="shared" si="219"/>
        <v>0</v>
      </c>
      <c r="N133" s="49">
        <f t="shared" si="219"/>
        <v>0</v>
      </c>
      <c r="O133" s="49">
        <f t="shared" si="219"/>
        <v>0</v>
      </c>
      <c r="P133" s="49">
        <f t="shared" si="219"/>
        <v>0</v>
      </c>
      <c r="Q133" s="125">
        <f t="shared" si="219"/>
        <v>0</v>
      </c>
      <c r="R133" s="49">
        <f t="shared" si="219"/>
        <v>0</v>
      </c>
      <c r="S133" s="49">
        <f t="shared" si="219"/>
        <v>0</v>
      </c>
      <c r="T133" s="49">
        <f t="shared" si="219"/>
        <v>0</v>
      </c>
      <c r="U133" s="49">
        <f t="shared" si="219"/>
        <v>0</v>
      </c>
      <c r="V133" s="49">
        <f t="shared" si="219"/>
        <v>0</v>
      </c>
      <c r="W133" s="49">
        <f t="shared" si="219"/>
        <v>0</v>
      </c>
      <c r="X133" s="49">
        <f t="shared" si="219"/>
        <v>0</v>
      </c>
      <c r="Y133" s="49">
        <f t="shared" si="219"/>
        <v>0</v>
      </c>
      <c r="Z133" s="49">
        <f t="shared" si="219"/>
        <v>0</v>
      </c>
      <c r="AA133" s="49">
        <f t="shared" si="219"/>
        <v>0</v>
      </c>
      <c r="AB133" s="49">
        <f t="shared" si="219"/>
        <v>0</v>
      </c>
      <c r="AC133" s="128">
        <f t="shared" si="178"/>
        <v>0</v>
      </c>
      <c r="AD133" s="128">
        <f t="shared" si="179"/>
        <v>0</v>
      </c>
    </row>
    <row r="134" spans="1:30" outlineLevel="1" x14ac:dyDescent="0.35">
      <c r="B134" s="45" t="str">
        <f t="shared" si="180"/>
        <v/>
      </c>
      <c r="C134" s="57"/>
      <c r="D134" s="56"/>
      <c r="E134" s="49">
        <f t="shared" ref="E134:AB134" si="220">E89*$C134*(1+$D134)*(1+E$140)</f>
        <v>0</v>
      </c>
      <c r="F134" s="49">
        <f t="shared" si="220"/>
        <v>0</v>
      </c>
      <c r="G134" s="49">
        <f t="shared" si="220"/>
        <v>0</v>
      </c>
      <c r="H134" s="49">
        <f t="shared" si="220"/>
        <v>0</v>
      </c>
      <c r="I134" s="49">
        <f t="shared" si="220"/>
        <v>0</v>
      </c>
      <c r="J134" s="49">
        <f t="shared" si="220"/>
        <v>0</v>
      </c>
      <c r="K134" s="49">
        <f t="shared" si="220"/>
        <v>0</v>
      </c>
      <c r="L134" s="49">
        <f t="shared" si="220"/>
        <v>0</v>
      </c>
      <c r="M134" s="49">
        <f t="shared" si="220"/>
        <v>0</v>
      </c>
      <c r="N134" s="49">
        <f t="shared" si="220"/>
        <v>0</v>
      </c>
      <c r="O134" s="49">
        <f t="shared" si="220"/>
        <v>0</v>
      </c>
      <c r="P134" s="49">
        <f t="shared" si="220"/>
        <v>0</v>
      </c>
      <c r="Q134" s="125">
        <f t="shared" si="220"/>
        <v>0</v>
      </c>
      <c r="R134" s="49">
        <f t="shared" si="220"/>
        <v>0</v>
      </c>
      <c r="S134" s="49">
        <f t="shared" si="220"/>
        <v>0</v>
      </c>
      <c r="T134" s="49">
        <f t="shared" si="220"/>
        <v>0</v>
      </c>
      <c r="U134" s="49">
        <f t="shared" si="220"/>
        <v>0</v>
      </c>
      <c r="V134" s="49">
        <f t="shared" si="220"/>
        <v>0</v>
      </c>
      <c r="W134" s="49">
        <f t="shared" si="220"/>
        <v>0</v>
      </c>
      <c r="X134" s="49">
        <f t="shared" si="220"/>
        <v>0</v>
      </c>
      <c r="Y134" s="49">
        <f t="shared" si="220"/>
        <v>0</v>
      </c>
      <c r="Z134" s="49">
        <f t="shared" si="220"/>
        <v>0</v>
      </c>
      <c r="AA134" s="49">
        <f t="shared" si="220"/>
        <v>0</v>
      </c>
      <c r="AB134" s="49">
        <f t="shared" si="220"/>
        <v>0</v>
      </c>
      <c r="AC134" s="128">
        <f t="shared" si="178"/>
        <v>0</v>
      </c>
      <c r="AD134" s="128">
        <f t="shared" si="179"/>
        <v>0</v>
      </c>
    </row>
    <row r="135" spans="1:30" outlineLevel="1" x14ac:dyDescent="0.35">
      <c r="B135" s="45" t="str">
        <f t="shared" si="180"/>
        <v/>
      </c>
      <c r="C135" s="57"/>
      <c r="D135" s="56"/>
      <c r="E135" s="49">
        <f t="shared" ref="E135:AB135" si="221">E90*$C135*(1+$D135)*(1+E$140)</f>
        <v>0</v>
      </c>
      <c r="F135" s="49">
        <f t="shared" si="221"/>
        <v>0</v>
      </c>
      <c r="G135" s="49">
        <f t="shared" si="221"/>
        <v>0</v>
      </c>
      <c r="H135" s="49">
        <f t="shared" si="221"/>
        <v>0</v>
      </c>
      <c r="I135" s="49">
        <f t="shared" si="221"/>
        <v>0</v>
      </c>
      <c r="J135" s="49">
        <f t="shared" si="221"/>
        <v>0</v>
      </c>
      <c r="K135" s="49">
        <f t="shared" si="221"/>
        <v>0</v>
      </c>
      <c r="L135" s="49">
        <f t="shared" si="221"/>
        <v>0</v>
      </c>
      <c r="M135" s="49">
        <f t="shared" si="221"/>
        <v>0</v>
      </c>
      <c r="N135" s="49">
        <f t="shared" si="221"/>
        <v>0</v>
      </c>
      <c r="O135" s="49">
        <f t="shared" si="221"/>
        <v>0</v>
      </c>
      <c r="P135" s="49">
        <f t="shared" si="221"/>
        <v>0</v>
      </c>
      <c r="Q135" s="125">
        <f t="shared" si="221"/>
        <v>0</v>
      </c>
      <c r="R135" s="49">
        <f t="shared" si="221"/>
        <v>0</v>
      </c>
      <c r="S135" s="49">
        <f t="shared" si="221"/>
        <v>0</v>
      </c>
      <c r="T135" s="49">
        <f t="shared" si="221"/>
        <v>0</v>
      </c>
      <c r="U135" s="49">
        <f t="shared" si="221"/>
        <v>0</v>
      </c>
      <c r="V135" s="49">
        <f t="shared" si="221"/>
        <v>0</v>
      </c>
      <c r="W135" s="49">
        <f t="shared" si="221"/>
        <v>0</v>
      </c>
      <c r="X135" s="49">
        <f t="shared" si="221"/>
        <v>0</v>
      </c>
      <c r="Y135" s="49">
        <f t="shared" si="221"/>
        <v>0</v>
      </c>
      <c r="Z135" s="49">
        <f t="shared" si="221"/>
        <v>0</v>
      </c>
      <c r="AA135" s="49">
        <f t="shared" si="221"/>
        <v>0</v>
      </c>
      <c r="AB135" s="49">
        <f t="shared" si="221"/>
        <v>0</v>
      </c>
      <c r="AC135" s="128">
        <f t="shared" si="178"/>
        <v>0</v>
      </c>
      <c r="AD135" s="128">
        <f t="shared" si="179"/>
        <v>0</v>
      </c>
    </row>
    <row r="136" spans="1:30" outlineLevel="1" x14ac:dyDescent="0.35">
      <c r="B136" s="45" t="str">
        <f t="shared" si="180"/>
        <v/>
      </c>
      <c r="C136" s="57"/>
      <c r="D136" s="56"/>
      <c r="E136" s="49">
        <f t="shared" ref="E136:AB136" si="222">E91*$C136*(1+$D136)*(1+E$140)</f>
        <v>0</v>
      </c>
      <c r="F136" s="49">
        <f t="shared" si="222"/>
        <v>0</v>
      </c>
      <c r="G136" s="49">
        <f t="shared" si="222"/>
        <v>0</v>
      </c>
      <c r="H136" s="49">
        <f t="shared" si="222"/>
        <v>0</v>
      </c>
      <c r="I136" s="49">
        <f t="shared" si="222"/>
        <v>0</v>
      </c>
      <c r="J136" s="49">
        <f t="shared" si="222"/>
        <v>0</v>
      </c>
      <c r="K136" s="49">
        <f t="shared" si="222"/>
        <v>0</v>
      </c>
      <c r="L136" s="49">
        <f t="shared" si="222"/>
        <v>0</v>
      </c>
      <c r="M136" s="49">
        <f t="shared" si="222"/>
        <v>0</v>
      </c>
      <c r="N136" s="49">
        <f t="shared" si="222"/>
        <v>0</v>
      </c>
      <c r="O136" s="49">
        <f t="shared" si="222"/>
        <v>0</v>
      </c>
      <c r="P136" s="49">
        <f t="shared" si="222"/>
        <v>0</v>
      </c>
      <c r="Q136" s="125">
        <f t="shared" si="222"/>
        <v>0</v>
      </c>
      <c r="R136" s="49">
        <f t="shared" si="222"/>
        <v>0</v>
      </c>
      <c r="S136" s="49">
        <f t="shared" si="222"/>
        <v>0</v>
      </c>
      <c r="T136" s="49">
        <f t="shared" si="222"/>
        <v>0</v>
      </c>
      <c r="U136" s="49">
        <f t="shared" si="222"/>
        <v>0</v>
      </c>
      <c r="V136" s="49">
        <f t="shared" si="222"/>
        <v>0</v>
      </c>
      <c r="W136" s="49">
        <f t="shared" si="222"/>
        <v>0</v>
      </c>
      <c r="X136" s="49">
        <f t="shared" si="222"/>
        <v>0</v>
      </c>
      <c r="Y136" s="49">
        <f t="shared" si="222"/>
        <v>0</v>
      </c>
      <c r="Z136" s="49">
        <f t="shared" si="222"/>
        <v>0</v>
      </c>
      <c r="AA136" s="49">
        <f t="shared" si="222"/>
        <v>0</v>
      </c>
      <c r="AB136" s="49">
        <f t="shared" si="222"/>
        <v>0</v>
      </c>
      <c r="AC136" s="128">
        <f t="shared" si="178"/>
        <v>0</v>
      </c>
      <c r="AD136" s="128">
        <f t="shared" si="179"/>
        <v>0</v>
      </c>
    </row>
    <row r="137" spans="1:30" outlineLevel="1" x14ac:dyDescent="0.35">
      <c r="B137" s="21"/>
      <c r="C137" s="57"/>
      <c r="D137" s="56"/>
      <c r="E137" s="49">
        <f t="shared" ref="E137:AB137" si="223">E92*$C137*(1+$D137)*(1+E$140)</f>
        <v>0</v>
      </c>
      <c r="F137" s="49">
        <f t="shared" si="223"/>
        <v>0</v>
      </c>
      <c r="G137" s="49">
        <f t="shared" si="223"/>
        <v>0</v>
      </c>
      <c r="H137" s="49">
        <f t="shared" si="223"/>
        <v>0</v>
      </c>
      <c r="I137" s="49">
        <f t="shared" si="223"/>
        <v>0</v>
      </c>
      <c r="J137" s="49">
        <f t="shared" si="223"/>
        <v>0</v>
      </c>
      <c r="K137" s="49">
        <f t="shared" si="223"/>
        <v>0</v>
      </c>
      <c r="L137" s="49">
        <f t="shared" si="223"/>
        <v>0</v>
      </c>
      <c r="M137" s="49">
        <f t="shared" si="223"/>
        <v>0</v>
      </c>
      <c r="N137" s="49">
        <f t="shared" si="223"/>
        <v>0</v>
      </c>
      <c r="O137" s="49">
        <f t="shared" si="223"/>
        <v>0</v>
      </c>
      <c r="P137" s="49">
        <f t="shared" si="223"/>
        <v>0</v>
      </c>
      <c r="Q137" s="125">
        <f t="shared" si="223"/>
        <v>0</v>
      </c>
      <c r="R137" s="49">
        <f t="shared" si="223"/>
        <v>0</v>
      </c>
      <c r="S137" s="49">
        <f t="shared" si="223"/>
        <v>0</v>
      </c>
      <c r="T137" s="49">
        <f t="shared" si="223"/>
        <v>0</v>
      </c>
      <c r="U137" s="49">
        <f t="shared" si="223"/>
        <v>0</v>
      </c>
      <c r="V137" s="49">
        <f t="shared" si="223"/>
        <v>0</v>
      </c>
      <c r="W137" s="49">
        <f t="shared" si="223"/>
        <v>0</v>
      </c>
      <c r="X137" s="49">
        <f t="shared" si="223"/>
        <v>0</v>
      </c>
      <c r="Y137" s="49">
        <f t="shared" si="223"/>
        <v>0</v>
      </c>
      <c r="Z137" s="49">
        <f t="shared" si="223"/>
        <v>0</v>
      </c>
      <c r="AA137" s="49">
        <f t="shared" si="223"/>
        <v>0</v>
      </c>
      <c r="AB137" s="49">
        <f t="shared" si="223"/>
        <v>0</v>
      </c>
      <c r="AC137" s="128">
        <f t="shared" si="178"/>
        <v>0</v>
      </c>
      <c r="AD137" s="128">
        <f t="shared" si="179"/>
        <v>0</v>
      </c>
    </row>
    <row r="138" spans="1:30" outlineLevel="1" x14ac:dyDescent="0.35">
      <c r="B138" s="21"/>
      <c r="C138" s="57"/>
      <c r="D138" s="56"/>
      <c r="E138" s="49">
        <f t="shared" ref="E138:AB138" si="224">E93*$C138*(1+$D138)*(1+E$140)</f>
        <v>0</v>
      </c>
      <c r="F138" s="49">
        <f t="shared" si="224"/>
        <v>0</v>
      </c>
      <c r="G138" s="49">
        <f t="shared" si="224"/>
        <v>0</v>
      </c>
      <c r="H138" s="49">
        <f t="shared" si="224"/>
        <v>0</v>
      </c>
      <c r="I138" s="49">
        <f t="shared" si="224"/>
        <v>0</v>
      </c>
      <c r="J138" s="49">
        <f t="shared" si="224"/>
        <v>0</v>
      </c>
      <c r="K138" s="49">
        <f t="shared" si="224"/>
        <v>0</v>
      </c>
      <c r="L138" s="49">
        <f t="shared" si="224"/>
        <v>0</v>
      </c>
      <c r="M138" s="49">
        <f t="shared" si="224"/>
        <v>0</v>
      </c>
      <c r="N138" s="49">
        <f t="shared" si="224"/>
        <v>0</v>
      </c>
      <c r="O138" s="49">
        <f t="shared" si="224"/>
        <v>0</v>
      </c>
      <c r="P138" s="49">
        <f t="shared" si="224"/>
        <v>0</v>
      </c>
      <c r="Q138" s="125">
        <f t="shared" si="224"/>
        <v>0</v>
      </c>
      <c r="R138" s="49">
        <f t="shared" si="224"/>
        <v>0</v>
      </c>
      <c r="S138" s="49">
        <f t="shared" si="224"/>
        <v>0</v>
      </c>
      <c r="T138" s="49">
        <f t="shared" si="224"/>
        <v>0</v>
      </c>
      <c r="U138" s="49">
        <f t="shared" si="224"/>
        <v>0</v>
      </c>
      <c r="V138" s="49">
        <f t="shared" si="224"/>
        <v>0</v>
      </c>
      <c r="W138" s="49">
        <f t="shared" si="224"/>
        <v>0</v>
      </c>
      <c r="X138" s="49">
        <f t="shared" si="224"/>
        <v>0</v>
      </c>
      <c r="Y138" s="49">
        <f t="shared" si="224"/>
        <v>0</v>
      </c>
      <c r="Z138" s="49">
        <f t="shared" si="224"/>
        <v>0</v>
      </c>
      <c r="AA138" s="49">
        <f t="shared" si="224"/>
        <v>0</v>
      </c>
      <c r="AB138" s="49">
        <f t="shared" si="224"/>
        <v>0</v>
      </c>
      <c r="AC138" s="128">
        <f t="shared" si="178"/>
        <v>0</v>
      </c>
      <c r="AD138" s="128">
        <f t="shared" si="179"/>
        <v>0</v>
      </c>
    </row>
    <row r="139" spans="1:30" outlineLevel="1" x14ac:dyDescent="0.35">
      <c r="B139"/>
      <c r="Q139" s="103"/>
      <c r="AC139" s="30"/>
      <c r="AD139" s="30"/>
    </row>
    <row r="140" spans="1:30" outlineLevel="1" x14ac:dyDescent="0.35">
      <c r="A140" s="42"/>
      <c r="B140" s="42" t="s">
        <v>115</v>
      </c>
      <c r="C140" s="37"/>
      <c r="D140" s="37"/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126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129">
        <f>AVERAGE(E140:P140)</f>
        <v>0</v>
      </c>
      <c r="AD140" s="129">
        <f>AVERAGE(Q140:AB140)</f>
        <v>0</v>
      </c>
    </row>
    <row r="141" spans="1:30" ht="15" outlineLevel="1" thickBot="1" x14ac:dyDescent="0.4">
      <c r="B141"/>
      <c r="Q141" s="103"/>
      <c r="AC141" s="30"/>
      <c r="AD141" s="30"/>
    </row>
    <row r="142" spans="1:30" s="1" customFormat="1" ht="15" thickBot="1" x14ac:dyDescent="0.4">
      <c r="A142" s="50"/>
      <c r="B142" s="50" t="s">
        <v>18</v>
      </c>
      <c r="C142" s="50"/>
      <c r="D142" s="50"/>
      <c r="E142" s="51">
        <f t="shared" ref="E142:T142" si="225">SUM(E95:E138)/2</f>
        <v>0</v>
      </c>
      <c r="F142" s="51">
        <f t="shared" si="225"/>
        <v>0</v>
      </c>
      <c r="G142" s="51">
        <f t="shared" si="225"/>
        <v>0</v>
      </c>
      <c r="H142" s="51">
        <f t="shared" si="225"/>
        <v>0</v>
      </c>
      <c r="I142" s="51">
        <f t="shared" si="225"/>
        <v>0</v>
      </c>
      <c r="J142" s="51">
        <f t="shared" si="225"/>
        <v>0</v>
      </c>
      <c r="K142" s="51">
        <f t="shared" si="225"/>
        <v>0</v>
      </c>
      <c r="L142" s="51">
        <f t="shared" si="225"/>
        <v>0</v>
      </c>
      <c r="M142" s="51">
        <f t="shared" si="225"/>
        <v>0</v>
      </c>
      <c r="N142" s="51">
        <f t="shared" si="225"/>
        <v>0</v>
      </c>
      <c r="O142" s="51">
        <f t="shared" si="225"/>
        <v>0</v>
      </c>
      <c r="P142" s="51">
        <f t="shared" si="225"/>
        <v>0</v>
      </c>
      <c r="Q142" s="121">
        <f t="shared" si="225"/>
        <v>0</v>
      </c>
      <c r="R142" s="51">
        <f t="shared" si="225"/>
        <v>0</v>
      </c>
      <c r="S142" s="51">
        <f t="shared" si="225"/>
        <v>0</v>
      </c>
      <c r="T142" s="51">
        <f t="shared" si="225"/>
        <v>0</v>
      </c>
      <c r="U142" s="51">
        <f>SUM(U95:U138)/2</f>
        <v>0</v>
      </c>
      <c r="V142" s="51">
        <f t="shared" ref="V142:AB142" si="226">SUM(V95:V138)/2</f>
        <v>0</v>
      </c>
      <c r="W142" s="51">
        <f t="shared" si="226"/>
        <v>0</v>
      </c>
      <c r="X142" s="51">
        <f t="shared" si="226"/>
        <v>0</v>
      </c>
      <c r="Y142" s="51">
        <f t="shared" si="226"/>
        <v>0</v>
      </c>
      <c r="Z142" s="51">
        <f t="shared" si="226"/>
        <v>0</v>
      </c>
      <c r="AA142" s="51">
        <f t="shared" si="226"/>
        <v>0</v>
      </c>
      <c r="AB142" s="51">
        <f t="shared" si="226"/>
        <v>0</v>
      </c>
      <c r="AC142" s="120">
        <f>SUM(E142:P142)</f>
        <v>0</v>
      </c>
      <c r="AD142" s="120">
        <f>SUM(Q142:AB142)</f>
        <v>0</v>
      </c>
    </row>
  </sheetData>
  <dataValidations count="1">
    <dataValidation type="list" allowBlank="1" showInputMessage="1" showErrorMessage="1" sqref="C95 C102 C110 C116 C125 C131" xr:uid="{00000000-0002-0000-0900-000000000000}">
      <formula1>CatMacDesp</formula1>
    </dataValidation>
  </dataValidations>
  <pageMargins left="0.74791666666666667" right="0.74791666666666667" top="0.98402777777777783" bottom="0.98402777777777783" header="0.51180555555555562" footer="0.51180555555555562"/>
  <pageSetup scale="27" firstPageNumber="0" orientation="portrait" horizontalDpi="300" verticalDpi="300" r:id="rId1"/>
  <headerFooter alignWithMargins="0"/>
  <ignoredErrors>
    <ignoredError sqref="AD43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AA12"/>
  <sheetViews>
    <sheetView zoomScaleNormal="100" workbookViewId="0">
      <pane xSplit="1" ySplit="3" topLeftCell="B4" activePane="bottomRight" state="frozen"/>
      <selection activeCell="A33" sqref="A33"/>
      <selection pane="topRight" activeCell="A33" sqref="A33"/>
      <selection pane="bottomLeft" activeCell="A33" sqref="A33"/>
      <selection pane="bottomRight" activeCell="B1" sqref="B1:B1048576"/>
    </sheetView>
  </sheetViews>
  <sheetFormatPr defaultRowHeight="14.5" x14ac:dyDescent="0.35"/>
  <cols>
    <col min="1" max="1" width="33.7265625" customWidth="1"/>
    <col min="2" max="13" width="10.453125" customWidth="1"/>
    <col min="14" max="27" width="12.1796875" customWidth="1"/>
  </cols>
  <sheetData>
    <row r="1" spans="1:27" x14ac:dyDescent="0.35">
      <c r="A1" s="70" t="s">
        <v>130</v>
      </c>
      <c r="B1" s="71">
        <f>B4</f>
        <v>0</v>
      </c>
      <c r="C1" s="71">
        <f t="shared" ref="C1:AA1" si="0">C4</f>
        <v>0</v>
      </c>
      <c r="D1" s="71">
        <f t="shared" si="0"/>
        <v>0</v>
      </c>
      <c r="E1" s="71">
        <f t="shared" si="0"/>
        <v>0</v>
      </c>
      <c r="F1" s="71">
        <f t="shared" si="0"/>
        <v>0</v>
      </c>
      <c r="G1" s="71">
        <f t="shared" si="0"/>
        <v>0</v>
      </c>
      <c r="H1" s="71">
        <f t="shared" si="0"/>
        <v>0</v>
      </c>
      <c r="I1" s="71">
        <f t="shared" si="0"/>
        <v>0</v>
      </c>
      <c r="J1" s="71">
        <f t="shared" si="0"/>
        <v>0</v>
      </c>
      <c r="K1" s="71">
        <f t="shared" si="0"/>
        <v>0</v>
      </c>
      <c r="L1" s="71">
        <f t="shared" si="0"/>
        <v>0</v>
      </c>
      <c r="M1" s="71">
        <f t="shared" si="0"/>
        <v>0</v>
      </c>
      <c r="N1" s="71">
        <f t="shared" si="0"/>
        <v>0</v>
      </c>
      <c r="O1" s="71">
        <f t="shared" si="0"/>
        <v>0</v>
      </c>
      <c r="P1" s="71">
        <f t="shared" si="0"/>
        <v>0</v>
      </c>
      <c r="Q1" s="71">
        <f t="shared" si="0"/>
        <v>0</v>
      </c>
      <c r="R1" s="71">
        <f t="shared" si="0"/>
        <v>0</v>
      </c>
      <c r="S1" s="71">
        <f t="shared" si="0"/>
        <v>0</v>
      </c>
      <c r="T1" s="71">
        <f t="shared" si="0"/>
        <v>0</v>
      </c>
      <c r="U1" s="71">
        <f t="shared" si="0"/>
        <v>0</v>
      </c>
      <c r="V1" s="71">
        <f t="shared" si="0"/>
        <v>0</v>
      </c>
      <c r="W1" s="71">
        <f t="shared" si="0"/>
        <v>0</v>
      </c>
      <c r="X1" s="71">
        <f t="shared" si="0"/>
        <v>0</v>
      </c>
      <c r="Y1" s="71">
        <f t="shared" si="0"/>
        <v>0</v>
      </c>
      <c r="Z1" s="71">
        <f t="shared" si="0"/>
        <v>0</v>
      </c>
      <c r="AA1" s="71">
        <f t="shared" si="0"/>
        <v>0</v>
      </c>
    </row>
    <row r="2" spans="1:27" x14ac:dyDescent="0.35">
      <c r="N2" s="103"/>
      <c r="Z2" s="30"/>
      <c r="AA2" s="30"/>
    </row>
    <row r="3" spans="1:27" x14ac:dyDescent="0.35">
      <c r="A3" s="78" t="s">
        <v>130</v>
      </c>
      <c r="B3" s="74" t="s">
        <v>0</v>
      </c>
      <c r="C3" s="75" t="s">
        <v>1</v>
      </c>
      <c r="D3" s="75" t="s">
        <v>2</v>
      </c>
      <c r="E3" s="75" t="s">
        <v>3</v>
      </c>
      <c r="F3" s="75" t="s">
        <v>4</v>
      </c>
      <c r="G3" s="75" t="s">
        <v>5</v>
      </c>
      <c r="H3" s="75" t="s">
        <v>6</v>
      </c>
      <c r="I3" s="75" t="s">
        <v>7</v>
      </c>
      <c r="J3" s="75" t="s">
        <v>8</v>
      </c>
      <c r="K3" s="75" t="s">
        <v>9</v>
      </c>
      <c r="L3" s="75" t="s">
        <v>10</v>
      </c>
      <c r="M3" s="75" t="s">
        <v>11</v>
      </c>
      <c r="N3" s="104" t="s">
        <v>86</v>
      </c>
      <c r="O3" s="75" t="s">
        <v>87</v>
      </c>
      <c r="P3" s="75" t="s">
        <v>88</v>
      </c>
      <c r="Q3" s="75" t="s">
        <v>89</v>
      </c>
      <c r="R3" s="75" t="s">
        <v>90</v>
      </c>
      <c r="S3" s="75" t="s">
        <v>91</v>
      </c>
      <c r="T3" s="75" t="s">
        <v>92</v>
      </c>
      <c r="U3" s="75" t="s">
        <v>93</v>
      </c>
      <c r="V3" s="75" t="s">
        <v>94</v>
      </c>
      <c r="W3" s="75" t="s">
        <v>95</v>
      </c>
      <c r="X3" s="75" t="s">
        <v>96</v>
      </c>
      <c r="Y3" s="75" t="s">
        <v>97</v>
      </c>
      <c r="Z3" s="98" t="s">
        <v>121</v>
      </c>
      <c r="AA3" s="98" t="s">
        <v>122</v>
      </c>
    </row>
    <row r="4" spans="1:27" x14ac:dyDescent="0.35">
      <c r="A4" s="81" t="s">
        <v>131</v>
      </c>
      <c r="B4" s="72">
        <f>SUM(B5:B11)</f>
        <v>0</v>
      </c>
      <c r="C4" s="72">
        <f>SUM(C5:C11)</f>
        <v>0</v>
      </c>
      <c r="D4" s="72">
        <f>SUM(D5:D11)</f>
        <v>0</v>
      </c>
      <c r="E4" s="72">
        <f t="shared" ref="E4:M4" si="1">SUM(E5:E11)</f>
        <v>0</v>
      </c>
      <c r="F4" s="72">
        <f t="shared" si="1"/>
        <v>0</v>
      </c>
      <c r="G4" s="72">
        <f t="shared" si="1"/>
        <v>0</v>
      </c>
      <c r="H4" s="72">
        <f t="shared" si="1"/>
        <v>0</v>
      </c>
      <c r="I4" s="72">
        <f t="shared" si="1"/>
        <v>0</v>
      </c>
      <c r="J4" s="72">
        <f t="shared" si="1"/>
        <v>0</v>
      </c>
      <c r="K4" s="72">
        <f t="shared" si="1"/>
        <v>0</v>
      </c>
      <c r="L4" s="72">
        <f t="shared" si="1"/>
        <v>0</v>
      </c>
      <c r="M4" s="72">
        <f t="shared" si="1"/>
        <v>0</v>
      </c>
      <c r="N4" s="105">
        <f>SUM(N5:N11)</f>
        <v>0</v>
      </c>
      <c r="O4" s="72">
        <f>SUM(O5:O11)</f>
        <v>0</v>
      </c>
      <c r="P4" s="72">
        <f t="shared" ref="P4:Z4" si="2">SUM(P5:P11)</f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  <c r="U4" s="72">
        <f t="shared" si="2"/>
        <v>0</v>
      </c>
      <c r="V4" s="72">
        <f t="shared" si="2"/>
        <v>0</v>
      </c>
      <c r="W4" s="72">
        <f t="shared" si="2"/>
        <v>0</v>
      </c>
      <c r="X4" s="72">
        <f t="shared" si="2"/>
        <v>0</v>
      </c>
      <c r="Y4" s="72">
        <f t="shared" si="2"/>
        <v>0</v>
      </c>
      <c r="Z4" s="99">
        <f t="shared" si="2"/>
        <v>0</v>
      </c>
      <c r="AA4" s="99">
        <f>SUM(AA5:AA11)</f>
        <v>0</v>
      </c>
    </row>
    <row r="5" spans="1:27" ht="13.5" customHeight="1" x14ac:dyDescent="0.35">
      <c r="A5" s="80" t="s">
        <v>132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106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99">
        <f t="shared" ref="Z5:AA5" si="3">SUM(Z6:Z12)</f>
        <v>0</v>
      </c>
      <c r="AA5" s="99">
        <f t="shared" si="3"/>
        <v>0</v>
      </c>
    </row>
    <row r="6" spans="1:27" ht="13.5" customHeight="1" x14ac:dyDescent="0.35">
      <c r="A6" s="80" t="s">
        <v>133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99">
        <f t="shared" ref="Z6:AA6" si="4">SUM(Z7:Z13)</f>
        <v>0</v>
      </c>
      <c r="AA6" s="99">
        <f t="shared" si="4"/>
        <v>0</v>
      </c>
    </row>
    <row r="7" spans="1:27" ht="13.5" customHeight="1" x14ac:dyDescent="0.35">
      <c r="A7" s="80" t="s">
        <v>134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06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99">
        <f t="shared" ref="Z7:AA7" si="5">SUM(Z8:Z14)</f>
        <v>0</v>
      </c>
      <c r="AA7" s="99">
        <f t="shared" si="5"/>
        <v>0</v>
      </c>
    </row>
    <row r="8" spans="1:27" ht="13.5" customHeight="1" x14ac:dyDescent="0.35">
      <c r="A8" s="80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106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99">
        <f t="shared" ref="Z8:AA8" si="6">SUM(Z9:Z15)</f>
        <v>0</v>
      </c>
      <c r="AA8" s="99">
        <f t="shared" si="6"/>
        <v>0</v>
      </c>
    </row>
    <row r="9" spans="1:27" ht="13.5" customHeight="1" x14ac:dyDescent="0.35">
      <c r="A9" s="80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106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99">
        <f t="shared" ref="Z9:AA9" si="7">SUM(Z10:Z16)</f>
        <v>0</v>
      </c>
      <c r="AA9" s="99">
        <f t="shared" si="7"/>
        <v>0</v>
      </c>
    </row>
    <row r="10" spans="1:27" ht="13.5" customHeight="1" x14ac:dyDescent="0.35">
      <c r="A10" s="80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106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99">
        <f t="shared" ref="Z10:AA10" si="8">SUM(Z11:Z17)</f>
        <v>0</v>
      </c>
      <c r="AA10" s="99">
        <f t="shared" si="8"/>
        <v>0</v>
      </c>
    </row>
    <row r="11" spans="1:27" ht="13.5" customHeight="1" x14ac:dyDescent="0.35">
      <c r="A11" s="80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6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99">
        <f t="shared" ref="Z11:AA11" si="9">SUM(Z12:Z18)</f>
        <v>0</v>
      </c>
      <c r="AA11" s="99">
        <f t="shared" si="9"/>
        <v>0</v>
      </c>
    </row>
    <row r="12" spans="1:27" x14ac:dyDescent="0.3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>
    <tabColor theme="7" tint="-0.249977111117893"/>
  </sheetPr>
  <dimension ref="A1:AB1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25" sqref="X25"/>
    </sheetView>
  </sheetViews>
  <sheetFormatPr defaultRowHeight="14.5" outlineLevelRow="1" x14ac:dyDescent="0.35"/>
  <cols>
    <col min="1" max="1" width="28.453125" customWidth="1"/>
    <col min="2" max="2" width="12.54296875" customWidth="1"/>
    <col min="3" max="3" width="10.7265625" bestFit="1" customWidth="1"/>
    <col min="4" max="11" width="9.81640625" bestFit="1" customWidth="1"/>
    <col min="12" max="12" width="10.7265625" bestFit="1" customWidth="1"/>
    <col min="13" max="14" width="9.81640625" bestFit="1" customWidth="1"/>
    <col min="15" max="16" width="9.54296875" bestFit="1" customWidth="1"/>
    <col min="17" max="17" width="9.7265625" bestFit="1" customWidth="1"/>
    <col min="18" max="19" width="10.7265625" bestFit="1" customWidth="1"/>
    <col min="20" max="20" width="9.7265625" bestFit="1" customWidth="1"/>
    <col min="21" max="21" width="9.54296875" bestFit="1" customWidth="1"/>
    <col min="22" max="22" width="9.7265625" bestFit="1" customWidth="1"/>
    <col min="23" max="26" width="9.54296875" bestFit="1" customWidth="1"/>
    <col min="27" max="28" width="10.7265625" bestFit="1" customWidth="1"/>
  </cols>
  <sheetData>
    <row r="1" spans="1:28" x14ac:dyDescent="0.35"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5" t="s">
        <v>86</v>
      </c>
      <c r="P1" s="20" t="s">
        <v>87</v>
      </c>
      <c r="Q1" s="20" t="s">
        <v>88</v>
      </c>
      <c r="R1" s="20" t="s">
        <v>89</v>
      </c>
      <c r="S1" s="20" t="s">
        <v>90</v>
      </c>
      <c r="T1" s="20" t="s">
        <v>91</v>
      </c>
      <c r="U1" s="20" t="s">
        <v>92</v>
      </c>
      <c r="V1" s="20" t="s">
        <v>93</v>
      </c>
      <c r="W1" s="20" t="s">
        <v>94</v>
      </c>
      <c r="X1" s="20" t="s">
        <v>95</v>
      </c>
      <c r="Y1" s="20" t="s">
        <v>96</v>
      </c>
      <c r="Z1" s="20" t="s">
        <v>97</v>
      </c>
      <c r="AA1" s="28" t="s">
        <v>81</v>
      </c>
      <c r="AB1" s="28" t="s">
        <v>82</v>
      </c>
    </row>
    <row r="2" spans="1:28" ht="13.5" customHeight="1" x14ac:dyDescent="0.35">
      <c r="A2" s="32" t="s">
        <v>78</v>
      </c>
      <c r="B2" s="22"/>
      <c r="C2" s="23">
        <f>SUM(C7:C9)</f>
        <v>0</v>
      </c>
      <c r="D2" s="23">
        <f t="shared" ref="D2:Z2" si="0">SUM(D7:D9)</f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  <c r="K2" s="23">
        <f t="shared" si="0"/>
        <v>0</v>
      </c>
      <c r="L2" s="23">
        <f t="shared" si="0"/>
        <v>0</v>
      </c>
      <c r="M2" s="23">
        <f t="shared" si="0"/>
        <v>0</v>
      </c>
      <c r="N2" s="23">
        <f t="shared" si="0"/>
        <v>0</v>
      </c>
      <c r="O2" s="26">
        <f t="shared" si="0"/>
        <v>0</v>
      </c>
      <c r="P2" s="23">
        <f t="shared" si="0"/>
        <v>0</v>
      </c>
      <c r="Q2" s="23">
        <f t="shared" si="0"/>
        <v>0</v>
      </c>
      <c r="R2" s="23">
        <f t="shared" si="0"/>
        <v>0</v>
      </c>
      <c r="S2" s="23">
        <f t="shared" si="0"/>
        <v>0</v>
      </c>
      <c r="T2" s="23">
        <f t="shared" si="0"/>
        <v>0</v>
      </c>
      <c r="U2" s="23">
        <f t="shared" si="0"/>
        <v>0</v>
      </c>
      <c r="V2" s="23">
        <f t="shared" si="0"/>
        <v>0</v>
      </c>
      <c r="W2" s="23">
        <f t="shared" si="0"/>
        <v>0</v>
      </c>
      <c r="X2" s="23">
        <f t="shared" si="0"/>
        <v>0</v>
      </c>
      <c r="Y2" s="23">
        <f t="shared" si="0"/>
        <v>0</v>
      </c>
      <c r="Z2" s="23">
        <f t="shared" si="0"/>
        <v>0</v>
      </c>
      <c r="AA2" s="29">
        <f>SUM(C2:N2)</f>
        <v>0</v>
      </c>
      <c r="AB2" s="29">
        <f>SUM(O2:Z2)</f>
        <v>0</v>
      </c>
    </row>
    <row r="3" spans="1:28" ht="13.5" customHeight="1" outlineLevel="1" x14ac:dyDescent="0.35">
      <c r="A3" s="65"/>
      <c r="B3" s="66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67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29">
        <f>N3</f>
        <v>0</v>
      </c>
      <c r="AB3" s="29">
        <f>Z3</f>
        <v>0</v>
      </c>
    </row>
    <row r="4" spans="1:28" ht="13.5" customHeight="1" outlineLevel="1" x14ac:dyDescent="0.35">
      <c r="A4" s="65"/>
      <c r="B4" s="53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67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29">
        <f t="shared" ref="AA4:AA6" si="1">N4</f>
        <v>0</v>
      </c>
      <c r="AB4" s="29">
        <f t="shared" ref="AB4:AB6" si="2">Z4</f>
        <v>0</v>
      </c>
    </row>
    <row r="5" spans="1:28" ht="13.5" customHeight="1" outlineLevel="1" x14ac:dyDescent="0.35">
      <c r="A5" s="65"/>
      <c r="B5" s="53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67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29">
        <f t="shared" si="1"/>
        <v>0</v>
      </c>
      <c r="AB5" s="29">
        <f t="shared" si="2"/>
        <v>0</v>
      </c>
    </row>
    <row r="6" spans="1:28" ht="13.5" customHeight="1" outlineLevel="1" x14ac:dyDescent="0.35">
      <c r="A6" s="65"/>
      <c r="B6" s="53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67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29">
        <f t="shared" si="1"/>
        <v>0</v>
      </c>
      <c r="AB6" s="29">
        <f t="shared" si="2"/>
        <v>0</v>
      </c>
    </row>
    <row r="7" spans="1:28" ht="13.5" customHeight="1" outlineLevel="1" x14ac:dyDescent="0.35">
      <c r="A7" s="65"/>
      <c r="B7" s="5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68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29">
        <f>SUM(C7:N7)</f>
        <v>0</v>
      </c>
      <c r="AB7" s="29">
        <f>SUM(O7:Z7)</f>
        <v>0</v>
      </c>
    </row>
    <row r="8" spans="1:28" ht="13.5" customHeight="1" outlineLevel="1" x14ac:dyDescent="0.35">
      <c r="A8" s="65"/>
      <c r="B8" s="5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68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29">
        <f t="shared" ref="AA8:AA9" si="3">SUM(C8:N8)</f>
        <v>0</v>
      </c>
      <c r="AB8" s="29">
        <f t="shared" ref="AB8:AB9" si="4">SUM(O8:Z8)</f>
        <v>0</v>
      </c>
    </row>
    <row r="9" spans="1:28" ht="13.5" customHeight="1" outlineLevel="1" x14ac:dyDescent="0.35">
      <c r="A9" s="65"/>
      <c r="B9" s="5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68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29">
        <f t="shared" si="3"/>
        <v>0</v>
      </c>
      <c r="AB9" s="29">
        <f t="shared" si="4"/>
        <v>0</v>
      </c>
    </row>
    <row r="10" spans="1:28" ht="13.5" customHeight="1" x14ac:dyDescent="0.35">
      <c r="A10" s="1"/>
      <c r="B10" s="3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7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31"/>
      <c r="AB10" s="31"/>
    </row>
    <row r="11" spans="1:28" ht="13.5" customHeight="1" x14ac:dyDescent="0.35">
      <c r="A11" s="32" t="s">
        <v>24</v>
      </c>
      <c r="B11" s="40"/>
      <c r="C11" s="23">
        <f>$B$11/12*SUM($C$2:C2)</f>
        <v>0</v>
      </c>
      <c r="D11" s="23">
        <f>$B$11/12*SUM($C$2:D2)</f>
        <v>0</v>
      </c>
      <c r="E11" s="23">
        <f>$B$11/12*SUM($C$2:E2)</f>
        <v>0</v>
      </c>
      <c r="F11" s="23">
        <f>$B$11/12*SUM($C$2:F2)</f>
        <v>0</v>
      </c>
      <c r="G11" s="23">
        <f>$B$11/12*SUM($C$2:G2)</f>
        <v>0</v>
      </c>
      <c r="H11" s="23">
        <f>$B$11/12*SUM($C$2:H2)</f>
        <v>0</v>
      </c>
      <c r="I11" s="23">
        <f>$B$11/12*SUM($C$2:I2)</f>
        <v>0</v>
      </c>
      <c r="J11" s="23">
        <f>$B$11/12*SUM($C$2:J2)</f>
        <v>0</v>
      </c>
      <c r="K11" s="23">
        <f>$B$11/12*SUM($C$2:K2)</f>
        <v>0</v>
      </c>
      <c r="L11" s="23">
        <f>$B$11/12*SUM($C$2:L2)</f>
        <v>0</v>
      </c>
      <c r="M11" s="23">
        <f>$B$11/12*SUM($C$2:M2)</f>
        <v>0</v>
      </c>
      <c r="N11" s="23">
        <f>$B$11/12*SUM($C$2:N2)</f>
        <v>0</v>
      </c>
      <c r="O11" s="26">
        <f>$B$11/12*SUM($C$2:O2)</f>
        <v>0</v>
      </c>
      <c r="P11" s="23">
        <f>$B$11/12*SUM($C$2:P2)</f>
        <v>0</v>
      </c>
      <c r="Q11" s="23">
        <f>$B$11/12*SUM($C$2:Q2)</f>
        <v>0</v>
      </c>
      <c r="R11" s="23">
        <f>$B$11/12*SUM($C$2:R2)</f>
        <v>0</v>
      </c>
      <c r="S11" s="23">
        <f>$B$11/12*SUM($C$2:S2)</f>
        <v>0</v>
      </c>
      <c r="T11" s="23">
        <f>$B$11/12*SUM($C$2:T2)</f>
        <v>0</v>
      </c>
      <c r="U11" s="23">
        <f>$B$11/12*SUM($C$2:U2)</f>
        <v>0</v>
      </c>
      <c r="V11" s="23">
        <f>$B$11/12*SUM($C$2:V2)</f>
        <v>0</v>
      </c>
      <c r="W11" s="23">
        <f>$B$11/12*SUM($C$2:W2)</f>
        <v>0</v>
      </c>
      <c r="X11" s="23">
        <f>$B$11/12*SUM($C$2:X2)</f>
        <v>0</v>
      </c>
      <c r="Y11" s="23">
        <f>$B$11/12*SUM($C$2:Y2)</f>
        <v>0</v>
      </c>
      <c r="Z11" s="23">
        <f>$B$11/12*SUM($C$2:Z2)</f>
        <v>0</v>
      </c>
      <c r="AA11" s="29">
        <f>SUM(C11:N11)</f>
        <v>0</v>
      </c>
      <c r="AB11" s="29">
        <f>SUM(O11:Z11)</f>
        <v>0</v>
      </c>
    </row>
    <row r="12" spans="1:28" ht="13.5" customHeight="1" x14ac:dyDescent="0.35"/>
    <row r="13" spans="1:28" ht="13.5" hidden="1" customHeight="1" x14ac:dyDescent="0.35"/>
    <row r="14" spans="1:28" ht="13.5" customHeight="1" x14ac:dyDescent="0.35"/>
    <row r="15" spans="1:28" ht="13.5" customHeight="1" x14ac:dyDescent="0.3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tabColor theme="0" tint="-0.499984740745262"/>
  </sheetPr>
  <dimension ref="A1:A23"/>
  <sheetViews>
    <sheetView workbookViewId="0">
      <selection activeCell="A4" sqref="A4"/>
    </sheetView>
  </sheetViews>
  <sheetFormatPr defaultRowHeight="14.5" x14ac:dyDescent="0.35"/>
  <cols>
    <col min="1" max="1" width="51.453125" bestFit="1" customWidth="1"/>
    <col min="2" max="2" width="27.81640625" bestFit="1" customWidth="1"/>
    <col min="3" max="3" width="35.453125" customWidth="1"/>
    <col min="4" max="4" width="18.1796875" bestFit="1" customWidth="1"/>
    <col min="5" max="5" width="12.7265625" bestFit="1" customWidth="1"/>
    <col min="6" max="6" width="13.26953125" bestFit="1" customWidth="1"/>
    <col min="7" max="7" width="15.26953125" bestFit="1" customWidth="1"/>
    <col min="8" max="8" width="15.453125" bestFit="1" customWidth="1"/>
    <col min="9" max="10" width="15.26953125" bestFit="1" customWidth="1"/>
    <col min="11" max="11" width="14.26953125" bestFit="1" customWidth="1"/>
  </cols>
  <sheetData>
    <row r="1" spans="1:1" ht="18.5" x14ac:dyDescent="0.45">
      <c r="A1" s="181" t="s">
        <v>152</v>
      </c>
    </row>
    <row r="20" spans="1:1" ht="18.5" x14ac:dyDescent="0.45">
      <c r="A20" s="181" t="s">
        <v>108</v>
      </c>
    </row>
    <row r="21" spans="1:1" x14ac:dyDescent="0.35">
      <c r="A21" t="s">
        <v>110</v>
      </c>
    </row>
    <row r="22" spans="1:1" x14ac:dyDescent="0.35">
      <c r="A22" t="s">
        <v>109</v>
      </c>
    </row>
    <row r="23" spans="1:1" x14ac:dyDescent="0.35">
      <c r="A23" t="s">
        <v>151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>
    <tabColor theme="3" tint="-0.249977111117893"/>
  </sheetPr>
  <dimension ref="A1:AC39"/>
  <sheetViews>
    <sheetView zoomScaleNormal="100" workbookViewId="0">
      <pane xSplit="1" ySplit="1" topLeftCell="Q2" activePane="bottomRight" state="frozen"/>
      <selection activeCell="A33" sqref="A33"/>
      <selection pane="topRight" activeCell="A33" sqref="A33"/>
      <selection pane="bottomLeft" activeCell="A33" sqref="A33"/>
      <selection pane="bottomRight" activeCell="T15" sqref="T15"/>
    </sheetView>
  </sheetViews>
  <sheetFormatPr defaultRowHeight="14.5" x14ac:dyDescent="0.35"/>
  <cols>
    <col min="1" max="1" width="26" customWidth="1"/>
    <col min="2" max="13" width="11.7265625" customWidth="1"/>
    <col min="14" max="16" width="13.26953125" customWidth="1"/>
    <col min="17" max="25" width="14.26953125" customWidth="1"/>
    <col min="26" max="26" width="14.26953125" bestFit="1" customWidth="1" collapsed="1"/>
    <col min="27" max="27" width="15.81640625" bestFit="1" customWidth="1"/>
    <col min="28" max="29" width="14" bestFit="1" customWidth="1"/>
  </cols>
  <sheetData>
    <row r="1" spans="1:29" x14ac:dyDescent="0.35">
      <c r="A1" s="91" t="s">
        <v>26</v>
      </c>
      <c r="B1" s="113" t="s">
        <v>0</v>
      </c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6</v>
      </c>
      <c r="I1" s="114" t="s">
        <v>7</v>
      </c>
      <c r="J1" s="114" t="s">
        <v>8</v>
      </c>
      <c r="K1" s="114" t="s">
        <v>9</v>
      </c>
      <c r="L1" s="114" t="s">
        <v>10</v>
      </c>
      <c r="M1" s="114" t="s">
        <v>11</v>
      </c>
      <c r="N1" s="115" t="s">
        <v>86</v>
      </c>
      <c r="O1" s="114" t="s">
        <v>87</v>
      </c>
      <c r="P1" s="114" t="s">
        <v>88</v>
      </c>
      <c r="Q1" s="114" t="s">
        <v>89</v>
      </c>
      <c r="R1" s="114" t="s">
        <v>90</v>
      </c>
      <c r="S1" s="114" t="s">
        <v>91</v>
      </c>
      <c r="T1" s="114" t="s">
        <v>92</v>
      </c>
      <c r="U1" s="114" t="s">
        <v>93</v>
      </c>
      <c r="V1" s="114" t="s">
        <v>94</v>
      </c>
      <c r="W1" s="114" t="s">
        <v>95</v>
      </c>
      <c r="X1" s="114" t="s">
        <v>96</v>
      </c>
      <c r="Y1" s="114" t="s">
        <v>97</v>
      </c>
      <c r="Z1" s="137" t="s">
        <v>81</v>
      </c>
      <c r="AA1" s="115" t="s">
        <v>82</v>
      </c>
      <c r="AB1" s="165" t="s">
        <v>140</v>
      </c>
      <c r="AC1" s="66" t="s">
        <v>141</v>
      </c>
    </row>
    <row r="2" spans="1:29" x14ac:dyDescent="0.35">
      <c r="N2" s="103"/>
      <c r="Z2" s="30"/>
      <c r="AA2" s="163" t="e">
        <f>-1+(AA3/Z3)</f>
        <v>#DIV/0!</v>
      </c>
      <c r="AB2" s="166">
        <v>1</v>
      </c>
      <c r="AC2" s="158">
        <v>1.5</v>
      </c>
    </row>
    <row r="3" spans="1:29" ht="13.5" customHeight="1" x14ac:dyDescent="0.35">
      <c r="A3" s="87" t="s">
        <v>135</v>
      </c>
      <c r="B3" s="88">
        <f>+Vendas!C2</f>
        <v>0</v>
      </c>
      <c r="C3" s="88">
        <f>+Vendas!D2</f>
        <v>0</v>
      </c>
      <c r="D3" s="88">
        <f>+Vendas!E2</f>
        <v>0</v>
      </c>
      <c r="E3" s="88">
        <f>+Vendas!F2</f>
        <v>0</v>
      </c>
      <c r="F3" s="88">
        <f>+Vendas!G2</f>
        <v>0</v>
      </c>
      <c r="G3" s="88">
        <f>+Vendas!H2</f>
        <v>0</v>
      </c>
      <c r="H3" s="88">
        <f>+Vendas!I2</f>
        <v>0</v>
      </c>
      <c r="I3" s="88">
        <f>+Vendas!J2</f>
        <v>0</v>
      </c>
      <c r="J3" s="88">
        <f>+Vendas!K2</f>
        <v>0</v>
      </c>
      <c r="K3" s="88">
        <f>+Vendas!L2</f>
        <v>0</v>
      </c>
      <c r="L3" s="88">
        <f>+Vendas!M2</f>
        <v>0</v>
      </c>
      <c r="M3" s="88">
        <f>+Vendas!N2</f>
        <v>0</v>
      </c>
      <c r="N3" s="146">
        <f>+Vendas!O2</f>
        <v>0</v>
      </c>
      <c r="O3" s="88">
        <f>+Vendas!P2</f>
        <v>0</v>
      </c>
      <c r="P3" s="88">
        <f>+Vendas!Q2</f>
        <v>0</v>
      </c>
      <c r="Q3" s="88">
        <f>+Vendas!R2</f>
        <v>0</v>
      </c>
      <c r="R3" s="88">
        <f>+Vendas!S2</f>
        <v>0</v>
      </c>
      <c r="S3" s="88">
        <f>+Vendas!T2</f>
        <v>0</v>
      </c>
      <c r="T3" s="88">
        <f>+Vendas!U2</f>
        <v>0</v>
      </c>
      <c r="U3" s="88">
        <f>+Vendas!V2</f>
        <v>0</v>
      </c>
      <c r="V3" s="88">
        <f>+Vendas!W2</f>
        <v>0</v>
      </c>
      <c r="W3" s="88">
        <f>+Vendas!X2</f>
        <v>0</v>
      </c>
      <c r="X3" s="88">
        <f>+Vendas!Y2</f>
        <v>0</v>
      </c>
      <c r="Y3" s="88">
        <f>+Vendas!Z2</f>
        <v>0</v>
      </c>
      <c r="Z3" s="138">
        <f>+Vendas!AA2</f>
        <v>0</v>
      </c>
      <c r="AA3" s="146">
        <f>+Vendas!AB2</f>
        <v>0</v>
      </c>
      <c r="AB3" s="167">
        <f>AA3*(1+AB2)</f>
        <v>0</v>
      </c>
      <c r="AC3" s="138">
        <f>AB3*(1+AC2)</f>
        <v>0</v>
      </c>
    </row>
    <row r="4" spans="1:29" ht="13.5" customHeight="1" x14ac:dyDescent="0.35">
      <c r="N4" s="103"/>
      <c r="Z4" s="30"/>
      <c r="AA4" s="103"/>
      <c r="AB4" s="168"/>
      <c r="AC4" s="30"/>
    </row>
    <row r="5" spans="1:29" ht="13.5" customHeight="1" x14ac:dyDescent="0.35">
      <c r="A5" s="85" t="s">
        <v>27</v>
      </c>
      <c r="B5" s="86">
        <f t="shared" ref="B5:AA5" si="0">-B3*B6</f>
        <v>0</v>
      </c>
      <c r="C5" s="86">
        <f t="shared" si="0"/>
        <v>0</v>
      </c>
      <c r="D5" s="86">
        <f t="shared" si="0"/>
        <v>0</v>
      </c>
      <c r="E5" s="86">
        <f t="shared" si="0"/>
        <v>0</v>
      </c>
      <c r="F5" s="86">
        <f t="shared" si="0"/>
        <v>0</v>
      </c>
      <c r="G5" s="86">
        <f t="shared" si="0"/>
        <v>0</v>
      </c>
      <c r="H5" s="86">
        <f t="shared" si="0"/>
        <v>0</v>
      </c>
      <c r="I5" s="86">
        <f t="shared" si="0"/>
        <v>0</v>
      </c>
      <c r="J5" s="86">
        <f t="shared" si="0"/>
        <v>0</v>
      </c>
      <c r="K5" s="86">
        <f t="shared" si="0"/>
        <v>0</v>
      </c>
      <c r="L5" s="86">
        <f t="shared" si="0"/>
        <v>0</v>
      </c>
      <c r="M5" s="86">
        <f t="shared" si="0"/>
        <v>0</v>
      </c>
      <c r="N5" s="147">
        <f t="shared" si="0"/>
        <v>0</v>
      </c>
      <c r="O5" s="86">
        <f t="shared" si="0"/>
        <v>0</v>
      </c>
      <c r="P5" s="86">
        <f t="shared" si="0"/>
        <v>0</v>
      </c>
      <c r="Q5" s="86">
        <f t="shared" si="0"/>
        <v>0</v>
      </c>
      <c r="R5" s="86">
        <f t="shared" si="0"/>
        <v>0</v>
      </c>
      <c r="S5" s="86">
        <f t="shared" si="0"/>
        <v>0</v>
      </c>
      <c r="T5" s="86">
        <f t="shared" si="0"/>
        <v>0</v>
      </c>
      <c r="U5" s="86">
        <f t="shared" si="0"/>
        <v>0</v>
      </c>
      <c r="V5" s="86">
        <f t="shared" si="0"/>
        <v>0</v>
      </c>
      <c r="W5" s="86">
        <f t="shared" si="0"/>
        <v>0</v>
      </c>
      <c r="X5" s="86">
        <f t="shared" si="0"/>
        <v>0</v>
      </c>
      <c r="Y5" s="86">
        <f t="shared" si="0"/>
        <v>0</v>
      </c>
      <c r="Z5" s="139">
        <f t="shared" si="0"/>
        <v>0</v>
      </c>
      <c r="AA5" s="147">
        <f t="shared" si="0"/>
        <v>0</v>
      </c>
      <c r="AB5" s="169">
        <f t="shared" ref="AB5:AC5" si="1">-AB3*AB6</f>
        <v>0</v>
      </c>
      <c r="AC5" s="139">
        <f t="shared" si="1"/>
        <v>0</v>
      </c>
    </row>
    <row r="6" spans="1:29" ht="13.5" customHeight="1" x14ac:dyDescent="0.35">
      <c r="A6" s="117" t="s">
        <v>80</v>
      </c>
      <c r="B6" s="116">
        <v>0.15</v>
      </c>
      <c r="C6" s="116">
        <v>0.15</v>
      </c>
      <c r="D6" s="116">
        <v>0.15</v>
      </c>
      <c r="E6" s="116">
        <v>0.15</v>
      </c>
      <c r="F6" s="116">
        <v>0.15</v>
      </c>
      <c r="G6" s="116">
        <v>0.15</v>
      </c>
      <c r="H6" s="116">
        <v>0.15</v>
      </c>
      <c r="I6" s="116">
        <v>0.15</v>
      </c>
      <c r="J6" s="116">
        <v>0.15</v>
      </c>
      <c r="K6" s="116">
        <v>0.15</v>
      </c>
      <c r="L6" s="116">
        <v>0.15</v>
      </c>
      <c r="M6" s="116">
        <v>0.15</v>
      </c>
      <c r="N6" s="148">
        <v>0.15</v>
      </c>
      <c r="O6" s="116">
        <v>0.15</v>
      </c>
      <c r="P6" s="116">
        <v>0.15</v>
      </c>
      <c r="Q6" s="116">
        <v>0.15</v>
      </c>
      <c r="R6" s="116">
        <v>0.15</v>
      </c>
      <c r="S6" s="116">
        <v>0.15</v>
      </c>
      <c r="T6" s="116">
        <v>0.15</v>
      </c>
      <c r="U6" s="116">
        <v>0.15</v>
      </c>
      <c r="V6" s="116">
        <v>0.15</v>
      </c>
      <c r="W6" s="116">
        <v>0.15</v>
      </c>
      <c r="X6" s="116">
        <v>0.15</v>
      </c>
      <c r="Y6" s="116">
        <v>0.15</v>
      </c>
      <c r="Z6" s="140">
        <v>0.15</v>
      </c>
      <c r="AA6" s="148">
        <v>0.15</v>
      </c>
      <c r="AB6" s="170">
        <v>0.15</v>
      </c>
      <c r="AC6" s="140">
        <v>0.15</v>
      </c>
    </row>
    <row r="7" spans="1:29" ht="13.5" customHeight="1" thickBot="1" x14ac:dyDescent="0.4">
      <c r="N7" s="103"/>
      <c r="Z7" s="30"/>
      <c r="AA7" s="103"/>
      <c r="AB7" s="168"/>
      <c r="AC7" s="30"/>
    </row>
    <row r="8" spans="1:29" ht="13.5" customHeight="1" thickTop="1" x14ac:dyDescent="0.35">
      <c r="A8" s="130" t="s">
        <v>28</v>
      </c>
      <c r="B8" s="131">
        <f t="shared" ref="B8:AA8" si="2">B3+B5</f>
        <v>0</v>
      </c>
      <c r="C8" s="131">
        <f t="shared" si="2"/>
        <v>0</v>
      </c>
      <c r="D8" s="131">
        <f t="shared" si="2"/>
        <v>0</v>
      </c>
      <c r="E8" s="131">
        <f t="shared" si="2"/>
        <v>0</v>
      </c>
      <c r="F8" s="131">
        <f t="shared" si="2"/>
        <v>0</v>
      </c>
      <c r="G8" s="131">
        <f t="shared" si="2"/>
        <v>0</v>
      </c>
      <c r="H8" s="131">
        <f t="shared" si="2"/>
        <v>0</v>
      </c>
      <c r="I8" s="131">
        <f t="shared" si="2"/>
        <v>0</v>
      </c>
      <c r="J8" s="131">
        <f t="shared" si="2"/>
        <v>0</v>
      </c>
      <c r="K8" s="131">
        <f t="shared" si="2"/>
        <v>0</v>
      </c>
      <c r="L8" s="131">
        <f t="shared" si="2"/>
        <v>0</v>
      </c>
      <c r="M8" s="131">
        <f t="shared" si="2"/>
        <v>0</v>
      </c>
      <c r="N8" s="149">
        <f t="shared" si="2"/>
        <v>0</v>
      </c>
      <c r="O8" s="131">
        <f t="shared" si="2"/>
        <v>0</v>
      </c>
      <c r="P8" s="131">
        <f t="shared" si="2"/>
        <v>0</v>
      </c>
      <c r="Q8" s="131">
        <f t="shared" si="2"/>
        <v>0</v>
      </c>
      <c r="R8" s="131">
        <f t="shared" si="2"/>
        <v>0</v>
      </c>
      <c r="S8" s="131">
        <f t="shared" si="2"/>
        <v>0</v>
      </c>
      <c r="T8" s="131">
        <f t="shared" si="2"/>
        <v>0</v>
      </c>
      <c r="U8" s="131">
        <f t="shared" si="2"/>
        <v>0</v>
      </c>
      <c r="V8" s="131">
        <f t="shared" si="2"/>
        <v>0</v>
      </c>
      <c r="W8" s="131">
        <f t="shared" si="2"/>
        <v>0</v>
      </c>
      <c r="X8" s="131">
        <f t="shared" si="2"/>
        <v>0</v>
      </c>
      <c r="Y8" s="131">
        <f t="shared" si="2"/>
        <v>0</v>
      </c>
      <c r="Z8" s="141">
        <f t="shared" si="2"/>
        <v>0</v>
      </c>
      <c r="AA8" s="149">
        <f t="shared" si="2"/>
        <v>0</v>
      </c>
      <c r="AB8" s="171">
        <f t="shared" ref="AB8:AC8" si="3">AB3+AB5</f>
        <v>0</v>
      </c>
      <c r="AC8" s="141">
        <f t="shared" si="3"/>
        <v>0</v>
      </c>
    </row>
    <row r="9" spans="1:29" ht="13.5" customHeight="1" x14ac:dyDescent="0.35">
      <c r="N9" s="103"/>
      <c r="Z9" s="30"/>
      <c r="AA9" s="103"/>
      <c r="AB9" s="166">
        <v>0.3</v>
      </c>
      <c r="AC9" s="158">
        <v>0.25</v>
      </c>
    </row>
    <row r="10" spans="1:29" ht="13.5" customHeight="1" x14ac:dyDescent="0.35">
      <c r="A10" s="87" t="s">
        <v>13</v>
      </c>
      <c r="B10" s="88">
        <f>(-Custos!C1)</f>
        <v>0</v>
      </c>
      <c r="C10" s="88">
        <f>(-Custos!D1)</f>
        <v>0</v>
      </c>
      <c r="D10" s="88">
        <f>(-Custos!E1)</f>
        <v>0</v>
      </c>
      <c r="E10" s="88">
        <f>(-Custos!F1)</f>
        <v>0</v>
      </c>
      <c r="F10" s="88">
        <f>(-Custos!G1)</f>
        <v>0</v>
      </c>
      <c r="G10" s="88">
        <f>(-Custos!H1)</f>
        <v>0</v>
      </c>
      <c r="H10" s="88">
        <f>(-Custos!I1)</f>
        <v>0</v>
      </c>
      <c r="I10" s="88">
        <f>(-Custos!J1)</f>
        <v>0</v>
      </c>
      <c r="J10" s="88">
        <f>(-Custos!K1)</f>
        <v>0</v>
      </c>
      <c r="K10" s="88">
        <f>(-Custos!L1)</f>
        <v>0</v>
      </c>
      <c r="L10" s="88">
        <f>(-Custos!M1)</f>
        <v>0</v>
      </c>
      <c r="M10" s="88">
        <f>(-Custos!N1)</f>
        <v>0</v>
      </c>
      <c r="N10" s="146">
        <f>(-Custos!O1)</f>
        <v>0</v>
      </c>
      <c r="O10" s="88">
        <f>(-Custos!P1)</f>
        <v>0</v>
      </c>
      <c r="P10" s="88">
        <f>(-Custos!Q1)</f>
        <v>0</v>
      </c>
      <c r="Q10" s="88">
        <f>(-Custos!R1)</f>
        <v>0</v>
      </c>
      <c r="R10" s="88">
        <f>(-Custos!S1)</f>
        <v>0</v>
      </c>
      <c r="S10" s="88">
        <f>(-Custos!T1)</f>
        <v>0</v>
      </c>
      <c r="T10" s="88">
        <f>(-Custos!U1)</f>
        <v>0</v>
      </c>
      <c r="U10" s="88">
        <f>(-Custos!V1)</f>
        <v>0</v>
      </c>
      <c r="V10" s="88">
        <f>(-Custos!W1)</f>
        <v>0</v>
      </c>
      <c r="W10" s="88">
        <f>(-Custos!X1)</f>
        <v>0</v>
      </c>
      <c r="X10" s="88">
        <f>(-Custos!Y1)</f>
        <v>0</v>
      </c>
      <c r="Y10" s="88">
        <f>(-Custos!Z1)</f>
        <v>0</v>
      </c>
      <c r="Z10" s="138">
        <f>(-Custos!AA1)</f>
        <v>0</v>
      </c>
      <c r="AA10" s="146">
        <f>(-Custos!AB1)</f>
        <v>0</v>
      </c>
      <c r="AB10" s="167">
        <f>AA10*(1+AB9)</f>
        <v>0</v>
      </c>
      <c r="AC10" s="138">
        <f>AB10*(1+AC9)</f>
        <v>0</v>
      </c>
    </row>
    <row r="11" spans="1:29" ht="13.5" customHeight="1" x14ac:dyDescent="0.35">
      <c r="A11" s="111" t="s">
        <v>80</v>
      </c>
      <c r="B11" s="112" t="str">
        <f t="shared" ref="B11:AA11" si="4">IFERROR(B10/B3,"")</f>
        <v/>
      </c>
      <c r="C11" s="112" t="str">
        <f t="shared" si="4"/>
        <v/>
      </c>
      <c r="D11" s="112" t="str">
        <f t="shared" si="4"/>
        <v/>
      </c>
      <c r="E11" s="112" t="str">
        <f t="shared" si="4"/>
        <v/>
      </c>
      <c r="F11" s="112" t="str">
        <f t="shared" si="4"/>
        <v/>
      </c>
      <c r="G11" s="112" t="str">
        <f t="shared" si="4"/>
        <v/>
      </c>
      <c r="H11" s="112" t="str">
        <f t="shared" si="4"/>
        <v/>
      </c>
      <c r="I11" s="112" t="str">
        <f t="shared" si="4"/>
        <v/>
      </c>
      <c r="J11" s="112" t="str">
        <f t="shared" si="4"/>
        <v/>
      </c>
      <c r="K11" s="112" t="str">
        <f t="shared" si="4"/>
        <v/>
      </c>
      <c r="L11" s="112" t="str">
        <f t="shared" si="4"/>
        <v/>
      </c>
      <c r="M11" s="112" t="str">
        <f t="shared" si="4"/>
        <v/>
      </c>
      <c r="N11" s="150" t="str">
        <f t="shared" si="4"/>
        <v/>
      </c>
      <c r="O11" s="112" t="str">
        <f t="shared" si="4"/>
        <v/>
      </c>
      <c r="P11" s="112" t="str">
        <f t="shared" si="4"/>
        <v/>
      </c>
      <c r="Q11" s="112" t="str">
        <f t="shared" si="4"/>
        <v/>
      </c>
      <c r="R11" s="112" t="str">
        <f t="shared" si="4"/>
        <v/>
      </c>
      <c r="S11" s="112" t="str">
        <f t="shared" si="4"/>
        <v/>
      </c>
      <c r="T11" s="112" t="str">
        <f t="shared" si="4"/>
        <v/>
      </c>
      <c r="U11" s="112" t="str">
        <f t="shared" si="4"/>
        <v/>
      </c>
      <c r="V11" s="112" t="str">
        <f t="shared" si="4"/>
        <v/>
      </c>
      <c r="W11" s="112" t="str">
        <f t="shared" si="4"/>
        <v/>
      </c>
      <c r="X11" s="112" t="str">
        <f t="shared" si="4"/>
        <v/>
      </c>
      <c r="Y11" s="112" t="str">
        <f t="shared" si="4"/>
        <v/>
      </c>
      <c r="Z11" s="142" t="str">
        <f t="shared" si="4"/>
        <v/>
      </c>
      <c r="AA11" s="150" t="str">
        <f t="shared" si="4"/>
        <v/>
      </c>
      <c r="AB11" s="172" t="str">
        <f t="shared" ref="AB11:AC11" si="5">IFERROR(AB10/AB3,"")</f>
        <v/>
      </c>
      <c r="AC11" s="142" t="str">
        <f t="shared" si="5"/>
        <v/>
      </c>
    </row>
    <row r="12" spans="1:29" ht="13.5" customHeight="1" thickBot="1" x14ac:dyDescent="0.4">
      <c r="A12" s="111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50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42"/>
      <c r="AA12" s="150"/>
      <c r="AB12" s="168"/>
      <c r="AC12" s="30"/>
    </row>
    <row r="13" spans="1:29" ht="13.5" customHeight="1" thickTop="1" x14ac:dyDescent="0.35">
      <c r="A13" s="132" t="s">
        <v>29</v>
      </c>
      <c r="B13" s="133">
        <f>B8+B10</f>
        <v>0</v>
      </c>
      <c r="C13" s="133">
        <f t="shared" ref="C13:M13" si="6">C8+C10</f>
        <v>0</v>
      </c>
      <c r="D13" s="133">
        <f t="shared" si="6"/>
        <v>0</v>
      </c>
      <c r="E13" s="133">
        <f t="shared" si="6"/>
        <v>0</v>
      </c>
      <c r="F13" s="133">
        <f t="shared" si="6"/>
        <v>0</v>
      </c>
      <c r="G13" s="133">
        <f t="shared" si="6"/>
        <v>0</v>
      </c>
      <c r="H13" s="133">
        <f t="shared" si="6"/>
        <v>0</v>
      </c>
      <c r="I13" s="133">
        <f t="shared" si="6"/>
        <v>0</v>
      </c>
      <c r="J13" s="133">
        <f t="shared" si="6"/>
        <v>0</v>
      </c>
      <c r="K13" s="133">
        <f t="shared" si="6"/>
        <v>0</v>
      </c>
      <c r="L13" s="133">
        <f t="shared" si="6"/>
        <v>0</v>
      </c>
      <c r="M13" s="133">
        <f t="shared" si="6"/>
        <v>0</v>
      </c>
      <c r="N13" s="151">
        <f t="shared" ref="N13:AA13" si="7">N8+N10</f>
        <v>0</v>
      </c>
      <c r="O13" s="133">
        <f t="shared" si="7"/>
        <v>0</v>
      </c>
      <c r="P13" s="133">
        <f t="shared" si="7"/>
        <v>0</v>
      </c>
      <c r="Q13" s="133">
        <f t="shared" si="7"/>
        <v>0</v>
      </c>
      <c r="R13" s="133">
        <f t="shared" si="7"/>
        <v>0</v>
      </c>
      <c r="S13" s="133">
        <f t="shared" si="7"/>
        <v>0</v>
      </c>
      <c r="T13" s="133">
        <f t="shared" si="7"/>
        <v>0</v>
      </c>
      <c r="U13" s="133">
        <f t="shared" si="7"/>
        <v>0</v>
      </c>
      <c r="V13" s="133">
        <f t="shared" si="7"/>
        <v>0</v>
      </c>
      <c r="W13" s="133">
        <f t="shared" si="7"/>
        <v>0</v>
      </c>
      <c r="X13" s="133">
        <f t="shared" si="7"/>
        <v>0</v>
      </c>
      <c r="Y13" s="133">
        <f t="shared" si="7"/>
        <v>0</v>
      </c>
      <c r="Z13" s="143">
        <f t="shared" si="7"/>
        <v>0</v>
      </c>
      <c r="AA13" s="151">
        <f t="shared" si="7"/>
        <v>0</v>
      </c>
      <c r="AB13" s="173">
        <f t="shared" ref="AB13:AC13" si="8">AB8+AB10</f>
        <v>0</v>
      </c>
      <c r="AC13" s="143">
        <f t="shared" si="8"/>
        <v>0</v>
      </c>
    </row>
    <row r="14" spans="1:29" ht="13.5" customHeight="1" x14ac:dyDescent="0.35">
      <c r="A14" s="111" t="s">
        <v>30</v>
      </c>
      <c r="B14" s="112" t="str">
        <f>IFERROR(B13/B8,"")</f>
        <v/>
      </c>
      <c r="C14" s="112" t="str">
        <f t="shared" ref="C14:AA14" si="9">IFERROR(C13/C8,"")</f>
        <v/>
      </c>
      <c r="D14" s="112" t="str">
        <f t="shared" si="9"/>
        <v/>
      </c>
      <c r="E14" s="112" t="str">
        <f t="shared" si="9"/>
        <v/>
      </c>
      <c r="F14" s="112" t="str">
        <f t="shared" si="9"/>
        <v/>
      </c>
      <c r="G14" s="112" t="str">
        <f t="shared" si="9"/>
        <v/>
      </c>
      <c r="H14" s="112" t="str">
        <f t="shared" si="9"/>
        <v/>
      </c>
      <c r="I14" s="112" t="str">
        <f t="shared" si="9"/>
        <v/>
      </c>
      <c r="J14" s="112" t="str">
        <f t="shared" si="9"/>
        <v/>
      </c>
      <c r="K14" s="112" t="str">
        <f t="shared" si="9"/>
        <v/>
      </c>
      <c r="L14" s="112" t="str">
        <f t="shared" si="9"/>
        <v/>
      </c>
      <c r="M14" s="112" t="str">
        <f t="shared" si="9"/>
        <v/>
      </c>
      <c r="N14" s="150" t="str">
        <f t="shared" si="9"/>
        <v/>
      </c>
      <c r="O14" s="112" t="str">
        <f t="shared" si="9"/>
        <v/>
      </c>
      <c r="P14" s="112" t="str">
        <f t="shared" si="9"/>
        <v/>
      </c>
      <c r="Q14" s="112" t="str">
        <f t="shared" si="9"/>
        <v/>
      </c>
      <c r="R14" s="112" t="str">
        <f t="shared" si="9"/>
        <v/>
      </c>
      <c r="S14" s="112" t="str">
        <f t="shared" si="9"/>
        <v/>
      </c>
      <c r="T14" s="112" t="str">
        <f t="shared" si="9"/>
        <v/>
      </c>
      <c r="U14" s="112" t="str">
        <f t="shared" si="9"/>
        <v/>
      </c>
      <c r="V14" s="112" t="str">
        <f t="shared" si="9"/>
        <v/>
      </c>
      <c r="W14" s="112" t="str">
        <f t="shared" si="9"/>
        <v/>
      </c>
      <c r="X14" s="112" t="str">
        <f t="shared" si="9"/>
        <v/>
      </c>
      <c r="Y14" s="112" t="str">
        <f t="shared" si="9"/>
        <v/>
      </c>
      <c r="Z14" s="142" t="str">
        <f t="shared" si="9"/>
        <v/>
      </c>
      <c r="AA14" s="150" t="str">
        <f t="shared" si="9"/>
        <v/>
      </c>
      <c r="AB14" s="172" t="str">
        <f t="shared" ref="AB14:AC14" si="10">IFERROR(AB13/AB8,"")</f>
        <v/>
      </c>
      <c r="AC14" s="142" t="str">
        <f t="shared" si="10"/>
        <v/>
      </c>
    </row>
    <row r="15" spans="1:29" ht="13.5" customHeight="1" x14ac:dyDescent="0.35">
      <c r="A15" s="111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50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42"/>
      <c r="AA15" s="150"/>
      <c r="AB15" s="166">
        <v>0.3</v>
      </c>
      <c r="AC15" s="158">
        <v>0.25</v>
      </c>
    </row>
    <row r="16" spans="1:29" ht="13.5" customHeight="1" x14ac:dyDescent="0.35">
      <c r="A16" s="87" t="s">
        <v>126</v>
      </c>
      <c r="B16" s="88">
        <f>B18+B20+B22</f>
        <v>0</v>
      </c>
      <c r="C16" s="88">
        <f t="shared" ref="C16:AA16" si="11">C18+C20+C22</f>
        <v>0</v>
      </c>
      <c r="D16" s="88">
        <f t="shared" si="11"/>
        <v>0</v>
      </c>
      <c r="E16" s="88">
        <f t="shared" si="11"/>
        <v>0</v>
      </c>
      <c r="F16" s="88">
        <f t="shared" si="11"/>
        <v>0</v>
      </c>
      <c r="G16" s="88">
        <f t="shared" si="11"/>
        <v>0</v>
      </c>
      <c r="H16" s="88">
        <f t="shared" si="11"/>
        <v>0</v>
      </c>
      <c r="I16" s="88">
        <f t="shared" si="11"/>
        <v>0</v>
      </c>
      <c r="J16" s="88">
        <f t="shared" si="11"/>
        <v>0</v>
      </c>
      <c r="K16" s="88">
        <f t="shared" si="11"/>
        <v>0</v>
      </c>
      <c r="L16" s="88">
        <f t="shared" si="11"/>
        <v>0</v>
      </c>
      <c r="M16" s="88">
        <f t="shared" si="11"/>
        <v>0</v>
      </c>
      <c r="N16" s="146">
        <f t="shared" si="11"/>
        <v>0</v>
      </c>
      <c r="O16" s="88">
        <f t="shared" si="11"/>
        <v>0</v>
      </c>
      <c r="P16" s="88">
        <f t="shared" si="11"/>
        <v>0</v>
      </c>
      <c r="Q16" s="88">
        <f t="shared" si="11"/>
        <v>0</v>
      </c>
      <c r="R16" s="88">
        <f t="shared" si="11"/>
        <v>0</v>
      </c>
      <c r="S16" s="88">
        <f t="shared" si="11"/>
        <v>0</v>
      </c>
      <c r="T16" s="88">
        <f t="shared" si="11"/>
        <v>0</v>
      </c>
      <c r="U16" s="88">
        <f t="shared" si="11"/>
        <v>0</v>
      </c>
      <c r="V16" s="88">
        <f t="shared" si="11"/>
        <v>0</v>
      </c>
      <c r="W16" s="88">
        <f t="shared" si="11"/>
        <v>0</v>
      </c>
      <c r="X16" s="88">
        <f t="shared" si="11"/>
        <v>0</v>
      </c>
      <c r="Y16" s="88">
        <f t="shared" si="11"/>
        <v>0</v>
      </c>
      <c r="Z16" s="138">
        <f t="shared" si="11"/>
        <v>0</v>
      </c>
      <c r="AA16" s="146">
        <f t="shared" si="11"/>
        <v>0</v>
      </c>
      <c r="AB16" s="167">
        <f>AA16*(1+AB15)</f>
        <v>0</v>
      </c>
      <c r="AC16" s="138">
        <f>AB16*(1+AC15)</f>
        <v>0</v>
      </c>
    </row>
    <row r="17" spans="1:29" ht="13.5" customHeight="1" x14ac:dyDescent="0.35">
      <c r="A17" s="111" t="s">
        <v>125</v>
      </c>
      <c r="B17" s="112" t="str">
        <f>IFERROR(-B16/B8,"")</f>
        <v/>
      </c>
      <c r="C17" s="112" t="str">
        <f t="shared" ref="C17:AC17" si="12">IFERROR(-C16/C8,"")</f>
        <v/>
      </c>
      <c r="D17" s="112" t="str">
        <f t="shared" si="12"/>
        <v/>
      </c>
      <c r="E17" s="112" t="str">
        <f t="shared" si="12"/>
        <v/>
      </c>
      <c r="F17" s="112" t="str">
        <f t="shared" si="12"/>
        <v/>
      </c>
      <c r="G17" s="112" t="str">
        <f t="shared" si="12"/>
        <v/>
      </c>
      <c r="H17" s="112" t="str">
        <f t="shared" si="12"/>
        <v/>
      </c>
      <c r="I17" s="112" t="str">
        <f t="shared" si="12"/>
        <v/>
      </c>
      <c r="J17" s="112" t="str">
        <f t="shared" si="12"/>
        <v/>
      </c>
      <c r="K17" s="112" t="str">
        <f t="shared" si="12"/>
        <v/>
      </c>
      <c r="L17" s="112" t="str">
        <f t="shared" si="12"/>
        <v/>
      </c>
      <c r="M17" s="112" t="str">
        <f t="shared" si="12"/>
        <v/>
      </c>
      <c r="N17" s="150" t="str">
        <f t="shared" si="12"/>
        <v/>
      </c>
      <c r="O17" s="112" t="str">
        <f t="shared" si="12"/>
        <v/>
      </c>
      <c r="P17" s="112" t="str">
        <f t="shared" si="12"/>
        <v/>
      </c>
      <c r="Q17" s="112" t="str">
        <f t="shared" si="12"/>
        <v/>
      </c>
      <c r="R17" s="112" t="str">
        <f t="shared" si="12"/>
        <v/>
      </c>
      <c r="S17" s="112" t="str">
        <f t="shared" si="12"/>
        <v/>
      </c>
      <c r="T17" s="112" t="str">
        <f t="shared" si="12"/>
        <v/>
      </c>
      <c r="U17" s="112" t="str">
        <f t="shared" si="12"/>
        <v/>
      </c>
      <c r="V17" s="112" t="str">
        <f t="shared" si="12"/>
        <v/>
      </c>
      <c r="W17" s="112" t="str">
        <f t="shared" si="12"/>
        <v/>
      </c>
      <c r="X17" s="112" t="str">
        <f t="shared" si="12"/>
        <v/>
      </c>
      <c r="Y17" s="112" t="str">
        <f t="shared" si="12"/>
        <v/>
      </c>
      <c r="Z17" s="142" t="str">
        <f t="shared" si="12"/>
        <v/>
      </c>
      <c r="AA17" s="150" t="str">
        <f t="shared" si="12"/>
        <v/>
      </c>
      <c r="AB17" s="172" t="str">
        <f t="shared" si="12"/>
        <v/>
      </c>
      <c r="AC17" s="142" t="str">
        <f t="shared" si="12"/>
        <v/>
      </c>
    </row>
    <row r="18" spans="1:29" ht="13.5" customHeight="1" x14ac:dyDescent="0.35">
      <c r="A18" s="119" t="s">
        <v>19</v>
      </c>
      <c r="B18" s="86">
        <f>-Despesas!C2</f>
        <v>0</v>
      </c>
      <c r="C18" s="86">
        <f>-Despesas!D2</f>
        <v>0</v>
      </c>
      <c r="D18" s="86">
        <f>-Despesas!E2</f>
        <v>0</v>
      </c>
      <c r="E18" s="86">
        <f>-Despesas!F2</f>
        <v>0</v>
      </c>
      <c r="F18" s="86">
        <f>-Despesas!G2</f>
        <v>0</v>
      </c>
      <c r="G18" s="86">
        <f>-Despesas!H2</f>
        <v>0</v>
      </c>
      <c r="H18" s="86">
        <f>-Despesas!I2</f>
        <v>0</v>
      </c>
      <c r="I18" s="86">
        <f>-Despesas!J2</f>
        <v>0</v>
      </c>
      <c r="J18" s="86">
        <f>-Despesas!K2</f>
        <v>0</v>
      </c>
      <c r="K18" s="86">
        <f>-Despesas!L2</f>
        <v>0</v>
      </c>
      <c r="L18" s="86">
        <f>-Despesas!M2</f>
        <v>0</v>
      </c>
      <c r="M18" s="86">
        <f>-Despesas!N2</f>
        <v>0</v>
      </c>
      <c r="N18" s="147">
        <f>-Despesas!O2</f>
        <v>0</v>
      </c>
      <c r="O18" s="86">
        <f>-Despesas!P2</f>
        <v>0</v>
      </c>
      <c r="P18" s="86">
        <f>-Despesas!Q2</f>
        <v>0</v>
      </c>
      <c r="Q18" s="86">
        <f>-Despesas!R2</f>
        <v>0</v>
      </c>
      <c r="R18" s="86">
        <f>-Despesas!S2</f>
        <v>0</v>
      </c>
      <c r="S18" s="86">
        <f>-Despesas!T2</f>
        <v>0</v>
      </c>
      <c r="T18" s="86">
        <f>-Despesas!U2</f>
        <v>0</v>
      </c>
      <c r="U18" s="86">
        <f>-Despesas!V2</f>
        <v>0</v>
      </c>
      <c r="V18" s="86">
        <f>-Despesas!W2</f>
        <v>0</v>
      </c>
      <c r="W18" s="86">
        <f>-Despesas!X2</f>
        <v>0</v>
      </c>
      <c r="X18" s="86">
        <f>-Despesas!Y2</f>
        <v>0</v>
      </c>
      <c r="Y18" s="86">
        <f>-Despesas!Z2</f>
        <v>0</v>
      </c>
      <c r="Z18" s="139">
        <f>-Despesas!AA2</f>
        <v>0</v>
      </c>
      <c r="AA18" s="147">
        <f>-Despesas!AB2</f>
        <v>0</v>
      </c>
      <c r="AB18" s="168"/>
      <c r="AC18" s="30"/>
    </row>
    <row r="19" spans="1:29" ht="13.5" customHeight="1" x14ac:dyDescent="0.35">
      <c r="A19" s="118" t="s">
        <v>125</v>
      </c>
      <c r="B19" s="112" t="str">
        <f>IFERROR(-B18/B$8,"")</f>
        <v/>
      </c>
      <c r="C19" s="112" t="str">
        <f t="shared" ref="C19:AA19" si="13">IFERROR(-C18/C$8,"")</f>
        <v/>
      </c>
      <c r="D19" s="112" t="str">
        <f t="shared" si="13"/>
        <v/>
      </c>
      <c r="E19" s="112" t="str">
        <f t="shared" si="13"/>
        <v/>
      </c>
      <c r="F19" s="112" t="str">
        <f t="shared" si="13"/>
        <v/>
      </c>
      <c r="G19" s="112" t="str">
        <f t="shared" si="13"/>
        <v/>
      </c>
      <c r="H19" s="112" t="str">
        <f t="shared" si="13"/>
        <v/>
      </c>
      <c r="I19" s="112" t="str">
        <f t="shared" si="13"/>
        <v/>
      </c>
      <c r="J19" s="112" t="str">
        <f t="shared" si="13"/>
        <v/>
      </c>
      <c r="K19" s="112" t="str">
        <f t="shared" si="13"/>
        <v/>
      </c>
      <c r="L19" s="112" t="str">
        <f t="shared" si="13"/>
        <v/>
      </c>
      <c r="M19" s="112" t="str">
        <f t="shared" si="13"/>
        <v/>
      </c>
      <c r="N19" s="150" t="str">
        <f t="shared" si="13"/>
        <v/>
      </c>
      <c r="O19" s="112" t="str">
        <f t="shared" si="13"/>
        <v/>
      </c>
      <c r="P19" s="112" t="str">
        <f t="shared" si="13"/>
        <v/>
      </c>
      <c r="Q19" s="112" t="str">
        <f t="shared" si="13"/>
        <v/>
      </c>
      <c r="R19" s="112" t="str">
        <f t="shared" si="13"/>
        <v/>
      </c>
      <c r="S19" s="112" t="str">
        <f t="shared" si="13"/>
        <v/>
      </c>
      <c r="T19" s="112" t="str">
        <f t="shared" si="13"/>
        <v/>
      </c>
      <c r="U19" s="112" t="str">
        <f t="shared" si="13"/>
        <v/>
      </c>
      <c r="V19" s="112" t="str">
        <f t="shared" si="13"/>
        <v/>
      </c>
      <c r="W19" s="112" t="str">
        <f t="shared" si="13"/>
        <v/>
      </c>
      <c r="X19" s="112" t="str">
        <f t="shared" si="13"/>
        <v/>
      </c>
      <c r="Y19" s="112" t="str">
        <f t="shared" si="13"/>
        <v/>
      </c>
      <c r="Z19" s="142" t="str">
        <f t="shared" si="13"/>
        <v/>
      </c>
      <c r="AA19" s="150" t="str">
        <f t="shared" si="13"/>
        <v/>
      </c>
      <c r="AB19" s="168"/>
      <c r="AC19" s="30"/>
    </row>
    <row r="20" spans="1:29" ht="13.5" customHeight="1" x14ac:dyDescent="0.35">
      <c r="A20" s="119" t="s">
        <v>79</v>
      </c>
      <c r="B20" s="86">
        <f>Despesas!C3</f>
        <v>0</v>
      </c>
      <c r="C20" s="86">
        <f>Despesas!D3</f>
        <v>0</v>
      </c>
      <c r="D20" s="86">
        <f>Despesas!E3</f>
        <v>0</v>
      </c>
      <c r="E20" s="86">
        <f>Despesas!F3</f>
        <v>0</v>
      </c>
      <c r="F20" s="86">
        <f>Despesas!G3</f>
        <v>0</v>
      </c>
      <c r="G20" s="86">
        <f>Despesas!H3</f>
        <v>0</v>
      </c>
      <c r="H20" s="86">
        <f>Despesas!I3</f>
        <v>0</v>
      </c>
      <c r="I20" s="86">
        <f>Despesas!J3</f>
        <v>0</v>
      </c>
      <c r="J20" s="86">
        <f>Despesas!K3</f>
        <v>0</v>
      </c>
      <c r="K20" s="86">
        <f>Despesas!L3</f>
        <v>0</v>
      </c>
      <c r="L20" s="86">
        <f>Despesas!M3</f>
        <v>0</v>
      </c>
      <c r="M20" s="86">
        <f>Despesas!N3</f>
        <v>0</v>
      </c>
      <c r="N20" s="147">
        <f>Despesas!O3</f>
        <v>0</v>
      </c>
      <c r="O20" s="86">
        <f>Despesas!P3</f>
        <v>0</v>
      </c>
      <c r="P20" s="86">
        <f>Despesas!Q3</f>
        <v>0</v>
      </c>
      <c r="Q20" s="86">
        <f>Despesas!R3</f>
        <v>0</v>
      </c>
      <c r="R20" s="86">
        <f>Despesas!S3</f>
        <v>0</v>
      </c>
      <c r="S20" s="86">
        <f>Despesas!T3</f>
        <v>0</v>
      </c>
      <c r="T20" s="86">
        <f>Despesas!U3</f>
        <v>0</v>
      </c>
      <c r="U20" s="86">
        <f>Despesas!V3</f>
        <v>0</v>
      </c>
      <c r="V20" s="86">
        <f>Despesas!W3</f>
        <v>0</v>
      </c>
      <c r="W20" s="86">
        <f>Despesas!X3</f>
        <v>0</v>
      </c>
      <c r="X20" s="86">
        <f>Despesas!Y3</f>
        <v>0</v>
      </c>
      <c r="Y20" s="86">
        <f>Despesas!Z3</f>
        <v>0</v>
      </c>
      <c r="Z20" s="139">
        <f>Despesas!AA3</f>
        <v>0</v>
      </c>
      <c r="AA20" s="147">
        <f>Despesas!AB3</f>
        <v>0</v>
      </c>
      <c r="AB20" s="168"/>
      <c r="AC20" s="30"/>
    </row>
    <row r="21" spans="1:29" ht="13.5" customHeight="1" x14ac:dyDescent="0.35">
      <c r="A21" s="118" t="s">
        <v>125</v>
      </c>
      <c r="B21" s="112" t="str">
        <f>IFERROR(-B20/B$8,"")</f>
        <v/>
      </c>
      <c r="C21" s="112" t="str">
        <f t="shared" ref="C21:AA21" si="14">IFERROR(-C20/C$8,"")</f>
        <v/>
      </c>
      <c r="D21" s="112" t="str">
        <f t="shared" si="14"/>
        <v/>
      </c>
      <c r="E21" s="112" t="str">
        <f t="shared" si="14"/>
        <v/>
      </c>
      <c r="F21" s="112" t="str">
        <f t="shared" si="14"/>
        <v/>
      </c>
      <c r="G21" s="112" t="str">
        <f t="shared" si="14"/>
        <v/>
      </c>
      <c r="H21" s="112" t="str">
        <f t="shared" si="14"/>
        <v/>
      </c>
      <c r="I21" s="112" t="str">
        <f t="shared" si="14"/>
        <v/>
      </c>
      <c r="J21" s="112" t="str">
        <f t="shared" si="14"/>
        <v/>
      </c>
      <c r="K21" s="112" t="str">
        <f t="shared" si="14"/>
        <v/>
      </c>
      <c r="L21" s="112" t="str">
        <f t="shared" si="14"/>
        <v/>
      </c>
      <c r="M21" s="112" t="str">
        <f t="shared" si="14"/>
        <v/>
      </c>
      <c r="N21" s="150" t="str">
        <f t="shared" si="14"/>
        <v/>
      </c>
      <c r="O21" s="112" t="str">
        <f t="shared" si="14"/>
        <v/>
      </c>
      <c r="P21" s="112" t="str">
        <f t="shared" si="14"/>
        <v/>
      </c>
      <c r="Q21" s="112" t="str">
        <f t="shared" si="14"/>
        <v/>
      </c>
      <c r="R21" s="112" t="str">
        <f t="shared" si="14"/>
        <v/>
      </c>
      <c r="S21" s="112" t="str">
        <f t="shared" si="14"/>
        <v/>
      </c>
      <c r="T21" s="112" t="str">
        <f t="shared" si="14"/>
        <v/>
      </c>
      <c r="U21" s="112" t="str">
        <f t="shared" si="14"/>
        <v/>
      </c>
      <c r="V21" s="112" t="str">
        <f t="shared" si="14"/>
        <v/>
      </c>
      <c r="W21" s="112" t="str">
        <f t="shared" si="14"/>
        <v/>
      </c>
      <c r="X21" s="112" t="str">
        <f t="shared" si="14"/>
        <v/>
      </c>
      <c r="Y21" s="112" t="str">
        <f t="shared" si="14"/>
        <v/>
      </c>
      <c r="Z21" s="142" t="str">
        <f t="shared" si="14"/>
        <v/>
      </c>
      <c r="AA21" s="150" t="str">
        <f t="shared" si="14"/>
        <v/>
      </c>
      <c r="AB21" s="168"/>
      <c r="AC21" s="30"/>
    </row>
    <row r="22" spans="1:29" ht="13.5" customHeight="1" x14ac:dyDescent="0.35">
      <c r="A22" s="119" t="s">
        <v>31</v>
      </c>
      <c r="B22" s="86">
        <f>-Pessoal!E1</f>
        <v>0</v>
      </c>
      <c r="C22" s="86">
        <f>-Pessoal!F1</f>
        <v>0</v>
      </c>
      <c r="D22" s="86">
        <f>-Pessoal!G1</f>
        <v>0</v>
      </c>
      <c r="E22" s="86">
        <f>-Pessoal!H1</f>
        <v>0</v>
      </c>
      <c r="F22" s="86">
        <f>-Pessoal!I1</f>
        <v>0</v>
      </c>
      <c r="G22" s="86">
        <f>-Pessoal!J1</f>
        <v>0</v>
      </c>
      <c r="H22" s="86">
        <f>-Pessoal!K1</f>
        <v>0</v>
      </c>
      <c r="I22" s="86">
        <f>-Pessoal!L1</f>
        <v>0</v>
      </c>
      <c r="J22" s="86">
        <f>-Pessoal!M1</f>
        <v>0</v>
      </c>
      <c r="K22" s="86">
        <f>-Pessoal!N1</f>
        <v>0</v>
      </c>
      <c r="L22" s="86">
        <f>-Pessoal!O1</f>
        <v>0</v>
      </c>
      <c r="M22" s="86">
        <f>-Pessoal!P1</f>
        <v>0</v>
      </c>
      <c r="N22" s="147">
        <f>-Pessoal!Q1</f>
        <v>0</v>
      </c>
      <c r="O22" s="86">
        <f>-Pessoal!R1</f>
        <v>0</v>
      </c>
      <c r="P22" s="86">
        <f>-Pessoal!S1</f>
        <v>0</v>
      </c>
      <c r="Q22" s="86">
        <f>-Pessoal!T1</f>
        <v>0</v>
      </c>
      <c r="R22" s="86">
        <f>-Pessoal!U1</f>
        <v>0</v>
      </c>
      <c r="S22" s="86">
        <f>-Pessoal!V1</f>
        <v>0</v>
      </c>
      <c r="T22" s="86">
        <f>-Pessoal!W1</f>
        <v>0</v>
      </c>
      <c r="U22" s="86">
        <f>-Pessoal!X1</f>
        <v>0</v>
      </c>
      <c r="V22" s="86">
        <f>-Pessoal!Y1</f>
        <v>0</v>
      </c>
      <c r="W22" s="86">
        <f>-Pessoal!Z1</f>
        <v>0</v>
      </c>
      <c r="X22" s="86">
        <f>-Pessoal!AA1</f>
        <v>0</v>
      </c>
      <c r="Y22" s="86">
        <f>-Pessoal!AB1</f>
        <v>0</v>
      </c>
      <c r="Z22" s="139">
        <f>-Pessoal!AC1</f>
        <v>0</v>
      </c>
      <c r="AA22" s="147">
        <f>-Pessoal!AD1</f>
        <v>0</v>
      </c>
      <c r="AB22" s="168"/>
      <c r="AC22" s="30"/>
    </row>
    <row r="23" spans="1:29" ht="13.5" customHeight="1" x14ac:dyDescent="0.35">
      <c r="A23" s="118" t="s">
        <v>125</v>
      </c>
      <c r="B23" s="112" t="str">
        <f>IFERROR(-B22/B$8,"")</f>
        <v/>
      </c>
      <c r="C23" s="112" t="str">
        <f t="shared" ref="C23:AA23" si="15">IFERROR(-C22/C$8,"")</f>
        <v/>
      </c>
      <c r="D23" s="112" t="str">
        <f t="shared" si="15"/>
        <v/>
      </c>
      <c r="E23" s="112" t="str">
        <f t="shared" si="15"/>
        <v/>
      </c>
      <c r="F23" s="112" t="str">
        <f t="shared" si="15"/>
        <v/>
      </c>
      <c r="G23" s="112" t="str">
        <f t="shared" si="15"/>
        <v/>
      </c>
      <c r="H23" s="112" t="str">
        <f t="shared" si="15"/>
        <v/>
      </c>
      <c r="I23" s="112" t="str">
        <f t="shared" si="15"/>
        <v/>
      </c>
      <c r="J23" s="112" t="str">
        <f t="shared" si="15"/>
        <v/>
      </c>
      <c r="K23" s="112" t="str">
        <f t="shared" si="15"/>
        <v/>
      </c>
      <c r="L23" s="112" t="str">
        <f t="shared" si="15"/>
        <v/>
      </c>
      <c r="M23" s="112" t="str">
        <f t="shared" si="15"/>
        <v/>
      </c>
      <c r="N23" s="150" t="str">
        <f t="shared" si="15"/>
        <v/>
      </c>
      <c r="O23" s="112" t="str">
        <f t="shared" si="15"/>
        <v/>
      </c>
      <c r="P23" s="112" t="str">
        <f t="shared" si="15"/>
        <v/>
      </c>
      <c r="Q23" s="112" t="str">
        <f t="shared" si="15"/>
        <v/>
      </c>
      <c r="R23" s="112" t="str">
        <f t="shared" si="15"/>
        <v/>
      </c>
      <c r="S23" s="112" t="str">
        <f t="shared" si="15"/>
        <v/>
      </c>
      <c r="T23" s="112" t="str">
        <f t="shared" si="15"/>
        <v/>
      </c>
      <c r="U23" s="112" t="str">
        <f t="shared" si="15"/>
        <v/>
      </c>
      <c r="V23" s="112" t="str">
        <f t="shared" si="15"/>
        <v/>
      </c>
      <c r="W23" s="112" t="str">
        <f t="shared" si="15"/>
        <v/>
      </c>
      <c r="X23" s="112" t="str">
        <f t="shared" si="15"/>
        <v/>
      </c>
      <c r="Y23" s="112" t="str">
        <f t="shared" si="15"/>
        <v/>
      </c>
      <c r="Z23" s="142" t="str">
        <f t="shared" si="15"/>
        <v/>
      </c>
      <c r="AA23" s="150" t="str">
        <f t="shared" si="15"/>
        <v/>
      </c>
      <c r="AB23" s="168"/>
      <c r="AC23" s="30"/>
    </row>
    <row r="24" spans="1:29" ht="13.5" customHeight="1" thickBot="1" x14ac:dyDescent="0.4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52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44"/>
      <c r="AA24" s="152"/>
      <c r="AB24" s="174"/>
      <c r="AC24" s="144"/>
    </row>
    <row r="25" spans="1:29" ht="13.5" customHeight="1" thickTop="1" x14ac:dyDescent="0.35">
      <c r="A25" s="91" t="s">
        <v>139</v>
      </c>
      <c r="B25" s="92">
        <f>B13+B16</f>
        <v>0</v>
      </c>
      <c r="C25" s="92">
        <f t="shared" ref="C25:AC25" si="16">C13+C16</f>
        <v>0</v>
      </c>
      <c r="D25" s="92">
        <f t="shared" si="16"/>
        <v>0</v>
      </c>
      <c r="E25" s="92">
        <f t="shared" si="16"/>
        <v>0</v>
      </c>
      <c r="F25" s="92">
        <f t="shared" si="16"/>
        <v>0</v>
      </c>
      <c r="G25" s="92">
        <f t="shared" si="16"/>
        <v>0</v>
      </c>
      <c r="H25" s="92">
        <f t="shared" si="16"/>
        <v>0</v>
      </c>
      <c r="I25" s="92">
        <f t="shared" si="16"/>
        <v>0</v>
      </c>
      <c r="J25" s="92">
        <f t="shared" si="16"/>
        <v>0</v>
      </c>
      <c r="K25" s="92">
        <f t="shared" si="16"/>
        <v>0</v>
      </c>
      <c r="L25" s="92">
        <f t="shared" si="16"/>
        <v>0</v>
      </c>
      <c r="M25" s="92">
        <f t="shared" si="16"/>
        <v>0</v>
      </c>
      <c r="N25" s="109">
        <f t="shared" si="16"/>
        <v>0</v>
      </c>
      <c r="O25" s="92">
        <f t="shared" si="16"/>
        <v>0</v>
      </c>
      <c r="P25" s="92">
        <f t="shared" si="16"/>
        <v>0</v>
      </c>
      <c r="Q25" s="92">
        <f t="shared" si="16"/>
        <v>0</v>
      </c>
      <c r="R25" s="92">
        <f t="shared" si="16"/>
        <v>0</v>
      </c>
      <c r="S25" s="92">
        <f t="shared" si="16"/>
        <v>0</v>
      </c>
      <c r="T25" s="92">
        <f t="shared" si="16"/>
        <v>0</v>
      </c>
      <c r="U25" s="92">
        <f t="shared" si="16"/>
        <v>0</v>
      </c>
      <c r="V25" s="92">
        <f t="shared" si="16"/>
        <v>0</v>
      </c>
      <c r="W25" s="92">
        <f t="shared" si="16"/>
        <v>0</v>
      </c>
      <c r="X25" s="92">
        <f t="shared" si="16"/>
        <v>0</v>
      </c>
      <c r="Y25" s="92">
        <f t="shared" si="16"/>
        <v>0</v>
      </c>
      <c r="Z25" s="95">
        <f t="shared" si="16"/>
        <v>0</v>
      </c>
      <c r="AA25" s="109">
        <f t="shared" si="16"/>
        <v>0</v>
      </c>
      <c r="AB25" s="175">
        <f t="shared" si="16"/>
        <v>0</v>
      </c>
      <c r="AC25" s="95">
        <f t="shared" si="16"/>
        <v>0</v>
      </c>
    </row>
    <row r="26" spans="1:29" ht="13.5" customHeight="1" x14ac:dyDescent="0.35">
      <c r="A26" s="111" t="s">
        <v>102</v>
      </c>
      <c r="B26" s="112" t="str">
        <f t="shared" ref="B26:AA26" si="17">IFERROR(B25/B8,"")</f>
        <v/>
      </c>
      <c r="C26" s="112" t="str">
        <f t="shared" si="17"/>
        <v/>
      </c>
      <c r="D26" s="112" t="str">
        <f t="shared" si="17"/>
        <v/>
      </c>
      <c r="E26" s="112" t="str">
        <f t="shared" si="17"/>
        <v/>
      </c>
      <c r="F26" s="112" t="str">
        <f t="shared" si="17"/>
        <v/>
      </c>
      <c r="G26" s="112" t="str">
        <f t="shared" si="17"/>
        <v/>
      </c>
      <c r="H26" s="112" t="str">
        <f t="shared" si="17"/>
        <v/>
      </c>
      <c r="I26" s="112" t="str">
        <f t="shared" si="17"/>
        <v/>
      </c>
      <c r="J26" s="112" t="str">
        <f t="shared" si="17"/>
        <v/>
      </c>
      <c r="K26" s="112" t="str">
        <f t="shared" si="17"/>
        <v/>
      </c>
      <c r="L26" s="112" t="str">
        <f t="shared" si="17"/>
        <v/>
      </c>
      <c r="M26" s="112" t="str">
        <f t="shared" si="17"/>
        <v/>
      </c>
      <c r="N26" s="150" t="str">
        <f t="shared" si="17"/>
        <v/>
      </c>
      <c r="O26" s="112" t="str">
        <f t="shared" si="17"/>
        <v/>
      </c>
      <c r="P26" s="112" t="str">
        <f t="shared" si="17"/>
        <v/>
      </c>
      <c r="Q26" s="112" t="str">
        <f t="shared" si="17"/>
        <v/>
      </c>
      <c r="R26" s="112" t="str">
        <f t="shared" si="17"/>
        <v/>
      </c>
      <c r="S26" s="112" t="str">
        <f t="shared" si="17"/>
        <v/>
      </c>
      <c r="T26" s="112" t="str">
        <f t="shared" si="17"/>
        <v/>
      </c>
      <c r="U26" s="112" t="str">
        <f t="shared" si="17"/>
        <v/>
      </c>
      <c r="V26" s="112" t="str">
        <f t="shared" si="17"/>
        <v/>
      </c>
      <c r="W26" s="112" t="str">
        <f t="shared" si="17"/>
        <v/>
      </c>
      <c r="X26" s="112" t="str">
        <f t="shared" si="17"/>
        <v/>
      </c>
      <c r="Y26" s="112" t="str">
        <f t="shared" si="17"/>
        <v/>
      </c>
      <c r="Z26" s="142" t="str">
        <f t="shared" si="17"/>
        <v/>
      </c>
      <c r="AA26" s="150" t="str">
        <f t="shared" si="17"/>
        <v/>
      </c>
      <c r="AB26" s="168"/>
      <c r="AC26" s="30"/>
    </row>
    <row r="27" spans="1:29" ht="13.5" customHeight="1" x14ac:dyDescent="0.35">
      <c r="A27" s="111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50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42"/>
      <c r="AA27" s="150"/>
      <c r="AB27" s="168"/>
      <c r="AC27" s="30"/>
    </row>
    <row r="28" spans="1:29" ht="13.5" customHeight="1" x14ac:dyDescent="0.35">
      <c r="A28" s="85" t="s">
        <v>32</v>
      </c>
      <c r="B28" s="86">
        <f>-Capex!C11</f>
        <v>0</v>
      </c>
      <c r="C28" s="86">
        <f>-Capex!D11</f>
        <v>0</v>
      </c>
      <c r="D28" s="86">
        <f>-Capex!E11</f>
        <v>0</v>
      </c>
      <c r="E28" s="86">
        <f>-Capex!F11</f>
        <v>0</v>
      </c>
      <c r="F28" s="86">
        <f>-Capex!G11</f>
        <v>0</v>
      </c>
      <c r="G28" s="86">
        <f>-Capex!H11</f>
        <v>0</v>
      </c>
      <c r="H28" s="86">
        <f>-Capex!I11</f>
        <v>0</v>
      </c>
      <c r="I28" s="86">
        <f>-Capex!J11</f>
        <v>0</v>
      </c>
      <c r="J28" s="86">
        <f>-Capex!K11</f>
        <v>0</v>
      </c>
      <c r="K28" s="86">
        <f>-Capex!L11</f>
        <v>0</v>
      </c>
      <c r="L28" s="86">
        <f>-Capex!M11</f>
        <v>0</v>
      </c>
      <c r="M28" s="86">
        <f>-Capex!N11</f>
        <v>0</v>
      </c>
      <c r="N28" s="147">
        <f>-Capex!O11</f>
        <v>0</v>
      </c>
      <c r="O28" s="86">
        <f>-Capex!P11</f>
        <v>0</v>
      </c>
      <c r="P28" s="86">
        <f>-Capex!Q11</f>
        <v>0</v>
      </c>
      <c r="Q28" s="86">
        <f>-Capex!R11</f>
        <v>0</v>
      </c>
      <c r="R28" s="86">
        <f>-Capex!S11</f>
        <v>0</v>
      </c>
      <c r="S28" s="86">
        <f>-Capex!T11</f>
        <v>0</v>
      </c>
      <c r="T28" s="86">
        <f>-Capex!U11</f>
        <v>0</v>
      </c>
      <c r="U28" s="86">
        <f>-Capex!V11</f>
        <v>0</v>
      </c>
      <c r="V28" s="86">
        <f>-Capex!W11</f>
        <v>0</v>
      </c>
      <c r="W28" s="86">
        <f>-Capex!X11</f>
        <v>0</v>
      </c>
      <c r="X28" s="86">
        <f>-Capex!Y11</f>
        <v>0</v>
      </c>
      <c r="Y28" s="86">
        <f>-Capex!Z11</f>
        <v>0</v>
      </c>
      <c r="Z28" s="139">
        <f>-Capex!AA11</f>
        <v>0</v>
      </c>
      <c r="AA28" s="147">
        <f>-Capex!AB11</f>
        <v>0</v>
      </c>
      <c r="AB28" s="176">
        <f>AA28</f>
        <v>0</v>
      </c>
      <c r="AC28" s="57">
        <f>AB28</f>
        <v>0</v>
      </c>
    </row>
    <row r="29" spans="1:29" ht="13.5" customHeight="1" x14ac:dyDescent="0.35">
      <c r="N29" s="103"/>
      <c r="Z29" s="30"/>
      <c r="AA29" s="103"/>
      <c r="AB29" s="168"/>
      <c r="AC29" s="30"/>
    </row>
    <row r="30" spans="1:29" ht="13.5" customHeight="1" x14ac:dyDescent="0.35">
      <c r="A30" s="85" t="s">
        <v>33</v>
      </c>
      <c r="B30" s="86">
        <f>'Resultado financeiro'!B1</f>
        <v>0</v>
      </c>
      <c r="C30" s="86">
        <f>'Resultado financeiro'!C1</f>
        <v>0</v>
      </c>
      <c r="D30" s="86">
        <f>'Resultado financeiro'!D1</f>
        <v>0</v>
      </c>
      <c r="E30" s="86">
        <f>'Resultado financeiro'!E1</f>
        <v>0</v>
      </c>
      <c r="F30" s="86">
        <f>'Resultado financeiro'!F1</f>
        <v>0</v>
      </c>
      <c r="G30" s="86">
        <f>'Resultado financeiro'!G1</f>
        <v>0</v>
      </c>
      <c r="H30" s="86">
        <f>'Resultado financeiro'!H1</f>
        <v>0</v>
      </c>
      <c r="I30" s="86">
        <f>'Resultado financeiro'!I1</f>
        <v>0</v>
      </c>
      <c r="J30" s="86">
        <f>'Resultado financeiro'!J1</f>
        <v>0</v>
      </c>
      <c r="K30" s="86">
        <f>'Resultado financeiro'!K1</f>
        <v>0</v>
      </c>
      <c r="L30" s="86">
        <f>'Resultado financeiro'!L1</f>
        <v>0</v>
      </c>
      <c r="M30" s="86">
        <f>'Resultado financeiro'!M1</f>
        <v>0</v>
      </c>
      <c r="N30" s="147">
        <f>'Resultado financeiro'!N1</f>
        <v>0</v>
      </c>
      <c r="O30" s="86">
        <f>'Resultado financeiro'!O1</f>
        <v>0</v>
      </c>
      <c r="P30" s="86">
        <f>'Resultado financeiro'!P1</f>
        <v>0</v>
      </c>
      <c r="Q30" s="86">
        <f>'Resultado financeiro'!Q1</f>
        <v>0</v>
      </c>
      <c r="R30" s="86">
        <f>'Resultado financeiro'!R1</f>
        <v>0</v>
      </c>
      <c r="S30" s="86">
        <f>'Resultado financeiro'!S1</f>
        <v>0</v>
      </c>
      <c r="T30" s="86">
        <f>'Resultado financeiro'!T1</f>
        <v>0</v>
      </c>
      <c r="U30" s="86">
        <f>'Resultado financeiro'!U1</f>
        <v>0</v>
      </c>
      <c r="V30" s="86">
        <f>'Resultado financeiro'!V1</f>
        <v>0</v>
      </c>
      <c r="W30" s="86">
        <f>'Resultado financeiro'!W1</f>
        <v>0</v>
      </c>
      <c r="X30" s="86">
        <f>'Resultado financeiro'!X1</f>
        <v>0</v>
      </c>
      <c r="Y30" s="86">
        <f>'Resultado financeiro'!Y1</f>
        <v>0</v>
      </c>
      <c r="Z30" s="139">
        <f>'Resultado financeiro'!Z1</f>
        <v>0</v>
      </c>
      <c r="AA30" s="147">
        <f>'Resultado financeiro'!AA1</f>
        <v>0</v>
      </c>
      <c r="AB30" s="177"/>
      <c r="AC30" s="53"/>
    </row>
    <row r="31" spans="1:29" ht="13.5" customHeight="1" thickBot="1" x14ac:dyDescent="0.4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53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45"/>
      <c r="AA31" s="153"/>
      <c r="AB31" s="178"/>
      <c r="AC31" s="145"/>
    </row>
    <row r="32" spans="1:29" ht="13.5" customHeight="1" thickTop="1" x14ac:dyDescent="0.35">
      <c r="A32" s="87" t="s">
        <v>48</v>
      </c>
      <c r="B32" s="88">
        <f t="shared" ref="B32:AA32" si="18">B25+B28+B30</f>
        <v>0</v>
      </c>
      <c r="C32" s="88">
        <f t="shared" si="18"/>
        <v>0</v>
      </c>
      <c r="D32" s="88">
        <f t="shared" si="18"/>
        <v>0</v>
      </c>
      <c r="E32" s="88">
        <f t="shared" si="18"/>
        <v>0</v>
      </c>
      <c r="F32" s="88">
        <f t="shared" si="18"/>
        <v>0</v>
      </c>
      <c r="G32" s="88">
        <f t="shared" si="18"/>
        <v>0</v>
      </c>
      <c r="H32" s="88">
        <f t="shared" si="18"/>
        <v>0</v>
      </c>
      <c r="I32" s="88">
        <f t="shared" si="18"/>
        <v>0</v>
      </c>
      <c r="J32" s="88">
        <f t="shared" si="18"/>
        <v>0</v>
      </c>
      <c r="K32" s="88">
        <f t="shared" si="18"/>
        <v>0</v>
      </c>
      <c r="L32" s="88">
        <f t="shared" si="18"/>
        <v>0</v>
      </c>
      <c r="M32" s="88">
        <f t="shared" si="18"/>
        <v>0</v>
      </c>
      <c r="N32" s="146">
        <f t="shared" si="18"/>
        <v>0</v>
      </c>
      <c r="O32" s="88">
        <f t="shared" si="18"/>
        <v>0</v>
      </c>
      <c r="P32" s="88">
        <f t="shared" si="18"/>
        <v>0</v>
      </c>
      <c r="Q32" s="88">
        <f t="shared" si="18"/>
        <v>0</v>
      </c>
      <c r="R32" s="88">
        <f t="shared" si="18"/>
        <v>0</v>
      </c>
      <c r="S32" s="88">
        <f t="shared" si="18"/>
        <v>0</v>
      </c>
      <c r="T32" s="88">
        <f t="shared" si="18"/>
        <v>0</v>
      </c>
      <c r="U32" s="88">
        <f t="shared" si="18"/>
        <v>0</v>
      </c>
      <c r="V32" s="88">
        <f t="shared" si="18"/>
        <v>0</v>
      </c>
      <c r="W32" s="88">
        <f t="shared" si="18"/>
        <v>0</v>
      </c>
      <c r="X32" s="88">
        <f t="shared" si="18"/>
        <v>0</v>
      </c>
      <c r="Y32" s="88">
        <f t="shared" si="18"/>
        <v>0</v>
      </c>
      <c r="Z32" s="138">
        <f t="shared" si="18"/>
        <v>0</v>
      </c>
      <c r="AA32" s="146">
        <f t="shared" si="18"/>
        <v>0</v>
      </c>
      <c r="AB32" s="167">
        <f t="shared" ref="AB32:AC32" si="19">AB25+AB28+AB30</f>
        <v>0</v>
      </c>
      <c r="AC32" s="138">
        <f t="shared" si="19"/>
        <v>0</v>
      </c>
    </row>
    <row r="33" spans="1:29" ht="13.5" customHeight="1" x14ac:dyDescent="0.35">
      <c r="N33" s="103"/>
      <c r="Z33" s="30"/>
      <c r="AA33" s="103"/>
      <c r="AB33" s="168"/>
      <c r="AC33" s="30"/>
    </row>
    <row r="34" spans="1:29" ht="13.5" customHeight="1" x14ac:dyDescent="0.35">
      <c r="A34" s="41" t="s">
        <v>127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68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57"/>
      <c r="AA34" s="68"/>
      <c r="AB34" s="176"/>
      <c r="AC34" s="57"/>
    </row>
    <row r="35" spans="1:29" ht="13.5" customHeight="1" x14ac:dyDescent="0.35">
      <c r="A35" s="41" t="s">
        <v>128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68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57"/>
      <c r="AA35" s="68"/>
      <c r="AB35" s="176"/>
      <c r="AC35" s="57"/>
    </row>
    <row r="36" spans="1:29" ht="13.5" customHeight="1" x14ac:dyDescent="0.35">
      <c r="A36" s="41" t="s">
        <v>129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68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57"/>
      <c r="AA36" s="68"/>
      <c r="AB36" s="176"/>
      <c r="AC36" s="57"/>
    </row>
    <row r="37" spans="1:29" ht="13.5" customHeight="1" thickBot="1" x14ac:dyDescent="0.4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53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45"/>
      <c r="AA37" s="164"/>
      <c r="AB37" s="179"/>
      <c r="AC37" s="157"/>
    </row>
    <row r="38" spans="1:29" ht="13.5" customHeight="1" thickTop="1" x14ac:dyDescent="0.35">
      <c r="A38" s="87" t="s">
        <v>34</v>
      </c>
      <c r="B38" s="88">
        <f>SUM(B32:B36)</f>
        <v>0</v>
      </c>
      <c r="C38" s="88">
        <f t="shared" ref="C38:M38" si="20">SUM(C32:C36)</f>
        <v>0</v>
      </c>
      <c r="D38" s="88">
        <f t="shared" si="20"/>
        <v>0</v>
      </c>
      <c r="E38" s="88">
        <f t="shared" si="20"/>
        <v>0</v>
      </c>
      <c r="F38" s="88">
        <f t="shared" si="20"/>
        <v>0</v>
      </c>
      <c r="G38" s="88">
        <f t="shared" si="20"/>
        <v>0</v>
      </c>
      <c r="H38" s="88">
        <f t="shared" si="20"/>
        <v>0</v>
      </c>
      <c r="I38" s="88">
        <f t="shared" si="20"/>
        <v>0</v>
      </c>
      <c r="J38" s="88">
        <f t="shared" si="20"/>
        <v>0</v>
      </c>
      <c r="K38" s="88">
        <f t="shared" si="20"/>
        <v>0</v>
      </c>
      <c r="L38" s="88">
        <f t="shared" si="20"/>
        <v>0</v>
      </c>
      <c r="M38" s="88">
        <f t="shared" si="20"/>
        <v>0</v>
      </c>
      <c r="N38" s="146">
        <f t="shared" ref="N38:AA38" si="21">SUM(N32:N36)</f>
        <v>0</v>
      </c>
      <c r="O38" s="88">
        <f t="shared" si="21"/>
        <v>0</v>
      </c>
      <c r="P38" s="88">
        <f t="shared" si="21"/>
        <v>0</v>
      </c>
      <c r="Q38" s="88">
        <f t="shared" si="21"/>
        <v>0</v>
      </c>
      <c r="R38" s="88">
        <f t="shared" si="21"/>
        <v>0</v>
      </c>
      <c r="S38" s="88">
        <f t="shared" si="21"/>
        <v>0</v>
      </c>
      <c r="T38" s="88">
        <f t="shared" si="21"/>
        <v>0</v>
      </c>
      <c r="U38" s="88">
        <f t="shared" si="21"/>
        <v>0</v>
      </c>
      <c r="V38" s="88">
        <f t="shared" si="21"/>
        <v>0</v>
      </c>
      <c r="W38" s="88">
        <f t="shared" si="21"/>
        <v>0</v>
      </c>
      <c r="X38" s="88">
        <f t="shared" si="21"/>
        <v>0</v>
      </c>
      <c r="Y38" s="88">
        <f t="shared" si="21"/>
        <v>0</v>
      </c>
      <c r="Z38" s="138">
        <f t="shared" si="21"/>
        <v>0</v>
      </c>
      <c r="AA38" s="146">
        <f t="shared" si="21"/>
        <v>0</v>
      </c>
      <c r="AB38" s="167">
        <f t="shared" ref="AB38:AC38" si="22">SUM(AB32:AB36)</f>
        <v>0</v>
      </c>
      <c r="AC38" s="138">
        <f t="shared" si="22"/>
        <v>0</v>
      </c>
    </row>
    <row r="39" spans="1:29" ht="13.5" customHeight="1" x14ac:dyDescent="0.35">
      <c r="A39" s="159" t="s">
        <v>125</v>
      </c>
      <c r="B39" s="160" t="str">
        <f>IFERROR(B38/B$8,"")</f>
        <v/>
      </c>
      <c r="C39" s="160" t="str">
        <f t="shared" ref="C39:AA39" si="23">IFERROR(C38/C$8,"")</f>
        <v/>
      </c>
      <c r="D39" s="160" t="str">
        <f t="shared" si="23"/>
        <v/>
      </c>
      <c r="E39" s="160" t="str">
        <f t="shared" si="23"/>
        <v/>
      </c>
      <c r="F39" s="160" t="str">
        <f t="shared" si="23"/>
        <v/>
      </c>
      <c r="G39" s="160" t="str">
        <f t="shared" si="23"/>
        <v/>
      </c>
      <c r="H39" s="160" t="str">
        <f t="shared" si="23"/>
        <v/>
      </c>
      <c r="I39" s="160" t="str">
        <f t="shared" si="23"/>
        <v/>
      </c>
      <c r="J39" s="160" t="str">
        <f t="shared" si="23"/>
        <v/>
      </c>
      <c r="K39" s="160" t="str">
        <f t="shared" si="23"/>
        <v/>
      </c>
      <c r="L39" s="160" t="str">
        <f t="shared" si="23"/>
        <v/>
      </c>
      <c r="M39" s="160" t="str">
        <f t="shared" si="23"/>
        <v/>
      </c>
      <c r="N39" s="161" t="str">
        <f t="shared" si="23"/>
        <v/>
      </c>
      <c r="O39" s="160" t="str">
        <f t="shared" si="23"/>
        <v/>
      </c>
      <c r="P39" s="160" t="str">
        <f t="shared" si="23"/>
        <v/>
      </c>
      <c r="Q39" s="160" t="str">
        <f t="shared" si="23"/>
        <v/>
      </c>
      <c r="R39" s="160" t="str">
        <f t="shared" si="23"/>
        <v/>
      </c>
      <c r="S39" s="160" t="str">
        <f t="shared" si="23"/>
        <v/>
      </c>
      <c r="T39" s="160" t="str">
        <f t="shared" si="23"/>
        <v/>
      </c>
      <c r="U39" s="160" t="str">
        <f t="shared" si="23"/>
        <v/>
      </c>
      <c r="V39" s="160" t="str">
        <f t="shared" si="23"/>
        <v/>
      </c>
      <c r="W39" s="160" t="str">
        <f t="shared" si="23"/>
        <v/>
      </c>
      <c r="X39" s="160" t="str">
        <f t="shared" si="23"/>
        <v/>
      </c>
      <c r="Y39" s="160" t="str">
        <f t="shared" si="23"/>
        <v/>
      </c>
      <c r="Z39" s="162" t="str">
        <f t="shared" si="23"/>
        <v/>
      </c>
      <c r="AA39" s="161" t="str">
        <f t="shared" si="23"/>
        <v/>
      </c>
      <c r="AB39" s="180" t="str">
        <f t="shared" ref="AB39" si="24">IFERROR(AB38/AB$8,"")</f>
        <v/>
      </c>
      <c r="AC39" s="162" t="str">
        <f t="shared" ref="AC39" si="25">IFERROR(AC38/AC$8,"")</f>
        <v/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ignoredErrors>
    <ignoredError sqref="R21:AA22 B21:Q2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G57"/>
  <sheetViews>
    <sheetView zoomScale="115" zoomScaleNormal="115" workbookViewId="0">
      <selection activeCell="B22" sqref="B22"/>
    </sheetView>
  </sheetViews>
  <sheetFormatPr defaultColWidth="12.54296875" defaultRowHeight="15.5" x14ac:dyDescent="0.35"/>
  <cols>
    <col min="1" max="1" width="50.26953125" style="5" customWidth="1"/>
    <col min="2" max="2" width="31" style="5" bestFit="1" customWidth="1"/>
    <col min="3" max="6" width="12.54296875" style="5"/>
    <col min="7" max="7" width="12.453125" style="5" customWidth="1"/>
    <col min="8" max="256" width="12.54296875" style="5"/>
    <col min="257" max="257" width="50.26953125" style="5" customWidth="1"/>
    <col min="258" max="258" width="31" style="5" bestFit="1" customWidth="1"/>
    <col min="259" max="262" width="12.54296875" style="5"/>
    <col min="263" max="263" width="12.453125" style="5" customWidth="1"/>
    <col min="264" max="512" width="12.54296875" style="5"/>
    <col min="513" max="513" width="50.26953125" style="5" customWidth="1"/>
    <col min="514" max="514" width="31" style="5" bestFit="1" customWidth="1"/>
    <col min="515" max="518" width="12.54296875" style="5"/>
    <col min="519" max="519" width="12.453125" style="5" customWidth="1"/>
    <col min="520" max="768" width="12.54296875" style="5"/>
    <col min="769" max="769" width="50.26953125" style="5" customWidth="1"/>
    <col min="770" max="770" width="31" style="5" bestFit="1" customWidth="1"/>
    <col min="771" max="774" width="12.54296875" style="5"/>
    <col min="775" max="775" width="12.453125" style="5" customWidth="1"/>
    <col min="776" max="1024" width="12.54296875" style="5"/>
    <col min="1025" max="1025" width="50.26953125" style="5" customWidth="1"/>
    <col min="1026" max="1026" width="31" style="5" bestFit="1" customWidth="1"/>
    <col min="1027" max="1030" width="12.54296875" style="5"/>
    <col min="1031" max="1031" width="12.453125" style="5" customWidth="1"/>
    <col min="1032" max="1280" width="12.54296875" style="5"/>
    <col min="1281" max="1281" width="50.26953125" style="5" customWidth="1"/>
    <col min="1282" max="1282" width="31" style="5" bestFit="1" customWidth="1"/>
    <col min="1283" max="1286" width="12.54296875" style="5"/>
    <col min="1287" max="1287" width="12.453125" style="5" customWidth="1"/>
    <col min="1288" max="1536" width="12.54296875" style="5"/>
    <col min="1537" max="1537" width="50.26953125" style="5" customWidth="1"/>
    <col min="1538" max="1538" width="31" style="5" bestFit="1" customWidth="1"/>
    <col min="1539" max="1542" width="12.54296875" style="5"/>
    <col min="1543" max="1543" width="12.453125" style="5" customWidth="1"/>
    <col min="1544" max="1792" width="12.54296875" style="5"/>
    <col min="1793" max="1793" width="50.26953125" style="5" customWidth="1"/>
    <col min="1794" max="1794" width="31" style="5" bestFit="1" customWidth="1"/>
    <col min="1795" max="1798" width="12.54296875" style="5"/>
    <col min="1799" max="1799" width="12.453125" style="5" customWidth="1"/>
    <col min="1800" max="2048" width="12.54296875" style="5"/>
    <col min="2049" max="2049" width="50.26953125" style="5" customWidth="1"/>
    <col min="2050" max="2050" width="31" style="5" bestFit="1" customWidth="1"/>
    <col min="2051" max="2054" width="12.54296875" style="5"/>
    <col min="2055" max="2055" width="12.453125" style="5" customWidth="1"/>
    <col min="2056" max="2304" width="12.54296875" style="5"/>
    <col min="2305" max="2305" width="50.26953125" style="5" customWidth="1"/>
    <col min="2306" max="2306" width="31" style="5" bestFit="1" customWidth="1"/>
    <col min="2307" max="2310" width="12.54296875" style="5"/>
    <col min="2311" max="2311" width="12.453125" style="5" customWidth="1"/>
    <col min="2312" max="2560" width="12.54296875" style="5"/>
    <col min="2561" max="2561" width="50.26953125" style="5" customWidth="1"/>
    <col min="2562" max="2562" width="31" style="5" bestFit="1" customWidth="1"/>
    <col min="2563" max="2566" width="12.54296875" style="5"/>
    <col min="2567" max="2567" width="12.453125" style="5" customWidth="1"/>
    <col min="2568" max="2816" width="12.54296875" style="5"/>
    <col min="2817" max="2817" width="50.26953125" style="5" customWidth="1"/>
    <col min="2818" max="2818" width="31" style="5" bestFit="1" customWidth="1"/>
    <col min="2819" max="2822" width="12.54296875" style="5"/>
    <col min="2823" max="2823" width="12.453125" style="5" customWidth="1"/>
    <col min="2824" max="3072" width="12.54296875" style="5"/>
    <col min="3073" max="3073" width="50.26953125" style="5" customWidth="1"/>
    <col min="3074" max="3074" width="31" style="5" bestFit="1" customWidth="1"/>
    <col min="3075" max="3078" width="12.54296875" style="5"/>
    <col min="3079" max="3079" width="12.453125" style="5" customWidth="1"/>
    <col min="3080" max="3328" width="12.54296875" style="5"/>
    <col min="3329" max="3329" width="50.26953125" style="5" customWidth="1"/>
    <col min="3330" max="3330" width="31" style="5" bestFit="1" customWidth="1"/>
    <col min="3331" max="3334" width="12.54296875" style="5"/>
    <col min="3335" max="3335" width="12.453125" style="5" customWidth="1"/>
    <col min="3336" max="3584" width="12.54296875" style="5"/>
    <col min="3585" max="3585" width="50.26953125" style="5" customWidth="1"/>
    <col min="3586" max="3586" width="31" style="5" bestFit="1" customWidth="1"/>
    <col min="3587" max="3590" width="12.54296875" style="5"/>
    <col min="3591" max="3591" width="12.453125" style="5" customWidth="1"/>
    <col min="3592" max="3840" width="12.54296875" style="5"/>
    <col min="3841" max="3841" width="50.26953125" style="5" customWidth="1"/>
    <col min="3842" max="3842" width="31" style="5" bestFit="1" customWidth="1"/>
    <col min="3843" max="3846" width="12.54296875" style="5"/>
    <col min="3847" max="3847" width="12.453125" style="5" customWidth="1"/>
    <col min="3848" max="4096" width="12.54296875" style="5"/>
    <col min="4097" max="4097" width="50.26953125" style="5" customWidth="1"/>
    <col min="4098" max="4098" width="31" style="5" bestFit="1" customWidth="1"/>
    <col min="4099" max="4102" width="12.54296875" style="5"/>
    <col min="4103" max="4103" width="12.453125" style="5" customWidth="1"/>
    <col min="4104" max="4352" width="12.54296875" style="5"/>
    <col min="4353" max="4353" width="50.26953125" style="5" customWidth="1"/>
    <col min="4354" max="4354" width="31" style="5" bestFit="1" customWidth="1"/>
    <col min="4355" max="4358" width="12.54296875" style="5"/>
    <col min="4359" max="4359" width="12.453125" style="5" customWidth="1"/>
    <col min="4360" max="4608" width="12.54296875" style="5"/>
    <col min="4609" max="4609" width="50.26953125" style="5" customWidth="1"/>
    <col min="4610" max="4610" width="31" style="5" bestFit="1" customWidth="1"/>
    <col min="4611" max="4614" width="12.54296875" style="5"/>
    <col min="4615" max="4615" width="12.453125" style="5" customWidth="1"/>
    <col min="4616" max="4864" width="12.54296875" style="5"/>
    <col min="4865" max="4865" width="50.26953125" style="5" customWidth="1"/>
    <col min="4866" max="4866" width="31" style="5" bestFit="1" customWidth="1"/>
    <col min="4867" max="4870" width="12.54296875" style="5"/>
    <col min="4871" max="4871" width="12.453125" style="5" customWidth="1"/>
    <col min="4872" max="5120" width="12.54296875" style="5"/>
    <col min="5121" max="5121" width="50.26953125" style="5" customWidth="1"/>
    <col min="5122" max="5122" width="31" style="5" bestFit="1" customWidth="1"/>
    <col min="5123" max="5126" width="12.54296875" style="5"/>
    <col min="5127" max="5127" width="12.453125" style="5" customWidth="1"/>
    <col min="5128" max="5376" width="12.54296875" style="5"/>
    <col min="5377" max="5377" width="50.26953125" style="5" customWidth="1"/>
    <col min="5378" max="5378" width="31" style="5" bestFit="1" customWidth="1"/>
    <col min="5379" max="5382" width="12.54296875" style="5"/>
    <col min="5383" max="5383" width="12.453125" style="5" customWidth="1"/>
    <col min="5384" max="5632" width="12.54296875" style="5"/>
    <col min="5633" max="5633" width="50.26953125" style="5" customWidth="1"/>
    <col min="5634" max="5634" width="31" style="5" bestFit="1" customWidth="1"/>
    <col min="5635" max="5638" width="12.54296875" style="5"/>
    <col min="5639" max="5639" width="12.453125" style="5" customWidth="1"/>
    <col min="5640" max="5888" width="12.54296875" style="5"/>
    <col min="5889" max="5889" width="50.26953125" style="5" customWidth="1"/>
    <col min="5890" max="5890" width="31" style="5" bestFit="1" customWidth="1"/>
    <col min="5891" max="5894" width="12.54296875" style="5"/>
    <col min="5895" max="5895" width="12.453125" style="5" customWidth="1"/>
    <col min="5896" max="6144" width="12.54296875" style="5"/>
    <col min="6145" max="6145" width="50.26953125" style="5" customWidth="1"/>
    <col min="6146" max="6146" width="31" style="5" bestFit="1" customWidth="1"/>
    <col min="6147" max="6150" width="12.54296875" style="5"/>
    <col min="6151" max="6151" width="12.453125" style="5" customWidth="1"/>
    <col min="6152" max="6400" width="12.54296875" style="5"/>
    <col min="6401" max="6401" width="50.26953125" style="5" customWidth="1"/>
    <col min="6402" max="6402" width="31" style="5" bestFit="1" customWidth="1"/>
    <col min="6403" max="6406" width="12.54296875" style="5"/>
    <col min="6407" max="6407" width="12.453125" style="5" customWidth="1"/>
    <col min="6408" max="6656" width="12.54296875" style="5"/>
    <col min="6657" max="6657" width="50.26953125" style="5" customWidth="1"/>
    <col min="6658" max="6658" width="31" style="5" bestFit="1" customWidth="1"/>
    <col min="6659" max="6662" width="12.54296875" style="5"/>
    <col min="6663" max="6663" width="12.453125" style="5" customWidth="1"/>
    <col min="6664" max="6912" width="12.54296875" style="5"/>
    <col min="6913" max="6913" width="50.26953125" style="5" customWidth="1"/>
    <col min="6914" max="6914" width="31" style="5" bestFit="1" customWidth="1"/>
    <col min="6915" max="6918" width="12.54296875" style="5"/>
    <col min="6919" max="6919" width="12.453125" style="5" customWidth="1"/>
    <col min="6920" max="7168" width="12.54296875" style="5"/>
    <col min="7169" max="7169" width="50.26953125" style="5" customWidth="1"/>
    <col min="7170" max="7170" width="31" style="5" bestFit="1" customWidth="1"/>
    <col min="7171" max="7174" width="12.54296875" style="5"/>
    <col min="7175" max="7175" width="12.453125" style="5" customWidth="1"/>
    <col min="7176" max="7424" width="12.54296875" style="5"/>
    <col min="7425" max="7425" width="50.26953125" style="5" customWidth="1"/>
    <col min="7426" max="7426" width="31" style="5" bestFit="1" customWidth="1"/>
    <col min="7427" max="7430" width="12.54296875" style="5"/>
    <col min="7431" max="7431" width="12.453125" style="5" customWidth="1"/>
    <col min="7432" max="7680" width="12.54296875" style="5"/>
    <col min="7681" max="7681" width="50.26953125" style="5" customWidth="1"/>
    <col min="7682" max="7682" width="31" style="5" bestFit="1" customWidth="1"/>
    <col min="7683" max="7686" width="12.54296875" style="5"/>
    <col min="7687" max="7687" width="12.453125" style="5" customWidth="1"/>
    <col min="7688" max="7936" width="12.54296875" style="5"/>
    <col min="7937" max="7937" width="50.26953125" style="5" customWidth="1"/>
    <col min="7938" max="7938" width="31" style="5" bestFit="1" customWidth="1"/>
    <col min="7939" max="7942" width="12.54296875" style="5"/>
    <col min="7943" max="7943" width="12.453125" style="5" customWidth="1"/>
    <col min="7944" max="8192" width="12.54296875" style="5"/>
    <col min="8193" max="8193" width="50.26953125" style="5" customWidth="1"/>
    <col min="8194" max="8194" width="31" style="5" bestFit="1" customWidth="1"/>
    <col min="8195" max="8198" width="12.54296875" style="5"/>
    <col min="8199" max="8199" width="12.453125" style="5" customWidth="1"/>
    <col min="8200" max="8448" width="12.54296875" style="5"/>
    <col min="8449" max="8449" width="50.26953125" style="5" customWidth="1"/>
    <col min="8450" max="8450" width="31" style="5" bestFit="1" customWidth="1"/>
    <col min="8451" max="8454" width="12.54296875" style="5"/>
    <col min="8455" max="8455" width="12.453125" style="5" customWidth="1"/>
    <col min="8456" max="8704" width="12.54296875" style="5"/>
    <col min="8705" max="8705" width="50.26953125" style="5" customWidth="1"/>
    <col min="8706" max="8706" width="31" style="5" bestFit="1" customWidth="1"/>
    <col min="8707" max="8710" width="12.54296875" style="5"/>
    <col min="8711" max="8711" width="12.453125" style="5" customWidth="1"/>
    <col min="8712" max="8960" width="12.54296875" style="5"/>
    <col min="8961" max="8961" width="50.26953125" style="5" customWidth="1"/>
    <col min="8962" max="8962" width="31" style="5" bestFit="1" customWidth="1"/>
    <col min="8963" max="8966" width="12.54296875" style="5"/>
    <col min="8967" max="8967" width="12.453125" style="5" customWidth="1"/>
    <col min="8968" max="9216" width="12.54296875" style="5"/>
    <col min="9217" max="9217" width="50.26953125" style="5" customWidth="1"/>
    <col min="9218" max="9218" width="31" style="5" bestFit="1" customWidth="1"/>
    <col min="9219" max="9222" width="12.54296875" style="5"/>
    <col min="9223" max="9223" width="12.453125" style="5" customWidth="1"/>
    <col min="9224" max="9472" width="12.54296875" style="5"/>
    <col min="9473" max="9473" width="50.26953125" style="5" customWidth="1"/>
    <col min="9474" max="9474" width="31" style="5" bestFit="1" customWidth="1"/>
    <col min="9475" max="9478" width="12.54296875" style="5"/>
    <col min="9479" max="9479" width="12.453125" style="5" customWidth="1"/>
    <col min="9480" max="9728" width="12.54296875" style="5"/>
    <col min="9729" max="9729" width="50.26953125" style="5" customWidth="1"/>
    <col min="9730" max="9730" width="31" style="5" bestFit="1" customWidth="1"/>
    <col min="9731" max="9734" width="12.54296875" style="5"/>
    <col min="9735" max="9735" width="12.453125" style="5" customWidth="1"/>
    <col min="9736" max="9984" width="12.54296875" style="5"/>
    <col min="9985" max="9985" width="50.26953125" style="5" customWidth="1"/>
    <col min="9986" max="9986" width="31" style="5" bestFit="1" customWidth="1"/>
    <col min="9987" max="9990" width="12.54296875" style="5"/>
    <col min="9991" max="9991" width="12.453125" style="5" customWidth="1"/>
    <col min="9992" max="10240" width="12.54296875" style="5"/>
    <col min="10241" max="10241" width="50.26953125" style="5" customWidth="1"/>
    <col min="10242" max="10242" width="31" style="5" bestFit="1" customWidth="1"/>
    <col min="10243" max="10246" width="12.54296875" style="5"/>
    <col min="10247" max="10247" width="12.453125" style="5" customWidth="1"/>
    <col min="10248" max="10496" width="12.54296875" style="5"/>
    <col min="10497" max="10497" width="50.26953125" style="5" customWidth="1"/>
    <col min="10498" max="10498" width="31" style="5" bestFit="1" customWidth="1"/>
    <col min="10499" max="10502" width="12.54296875" style="5"/>
    <col min="10503" max="10503" width="12.453125" style="5" customWidth="1"/>
    <col min="10504" max="10752" width="12.54296875" style="5"/>
    <col min="10753" max="10753" width="50.26953125" style="5" customWidth="1"/>
    <col min="10754" max="10754" width="31" style="5" bestFit="1" customWidth="1"/>
    <col min="10755" max="10758" width="12.54296875" style="5"/>
    <col min="10759" max="10759" width="12.453125" style="5" customWidth="1"/>
    <col min="10760" max="11008" width="12.54296875" style="5"/>
    <col min="11009" max="11009" width="50.26953125" style="5" customWidth="1"/>
    <col min="11010" max="11010" width="31" style="5" bestFit="1" customWidth="1"/>
    <col min="11011" max="11014" width="12.54296875" style="5"/>
    <col min="11015" max="11015" width="12.453125" style="5" customWidth="1"/>
    <col min="11016" max="11264" width="12.54296875" style="5"/>
    <col min="11265" max="11265" width="50.26953125" style="5" customWidth="1"/>
    <col min="11266" max="11266" width="31" style="5" bestFit="1" customWidth="1"/>
    <col min="11267" max="11270" width="12.54296875" style="5"/>
    <col min="11271" max="11271" width="12.453125" style="5" customWidth="1"/>
    <col min="11272" max="11520" width="12.54296875" style="5"/>
    <col min="11521" max="11521" width="50.26953125" style="5" customWidth="1"/>
    <col min="11522" max="11522" width="31" style="5" bestFit="1" customWidth="1"/>
    <col min="11523" max="11526" width="12.54296875" style="5"/>
    <col min="11527" max="11527" width="12.453125" style="5" customWidth="1"/>
    <col min="11528" max="11776" width="12.54296875" style="5"/>
    <col min="11777" max="11777" width="50.26953125" style="5" customWidth="1"/>
    <col min="11778" max="11778" width="31" style="5" bestFit="1" customWidth="1"/>
    <col min="11779" max="11782" width="12.54296875" style="5"/>
    <col min="11783" max="11783" width="12.453125" style="5" customWidth="1"/>
    <col min="11784" max="12032" width="12.54296875" style="5"/>
    <col min="12033" max="12033" width="50.26953125" style="5" customWidth="1"/>
    <col min="12034" max="12034" width="31" style="5" bestFit="1" customWidth="1"/>
    <col min="12035" max="12038" width="12.54296875" style="5"/>
    <col min="12039" max="12039" width="12.453125" style="5" customWidth="1"/>
    <col min="12040" max="12288" width="12.54296875" style="5"/>
    <col min="12289" max="12289" width="50.26953125" style="5" customWidth="1"/>
    <col min="12290" max="12290" width="31" style="5" bestFit="1" customWidth="1"/>
    <col min="12291" max="12294" width="12.54296875" style="5"/>
    <col min="12295" max="12295" width="12.453125" style="5" customWidth="1"/>
    <col min="12296" max="12544" width="12.54296875" style="5"/>
    <col min="12545" max="12545" width="50.26953125" style="5" customWidth="1"/>
    <col min="12546" max="12546" width="31" style="5" bestFit="1" customWidth="1"/>
    <col min="12547" max="12550" width="12.54296875" style="5"/>
    <col min="12551" max="12551" width="12.453125" style="5" customWidth="1"/>
    <col min="12552" max="12800" width="12.54296875" style="5"/>
    <col min="12801" max="12801" width="50.26953125" style="5" customWidth="1"/>
    <col min="12802" max="12802" width="31" style="5" bestFit="1" customWidth="1"/>
    <col min="12803" max="12806" width="12.54296875" style="5"/>
    <col min="12807" max="12807" width="12.453125" style="5" customWidth="1"/>
    <col min="12808" max="13056" width="12.54296875" style="5"/>
    <col min="13057" max="13057" width="50.26953125" style="5" customWidth="1"/>
    <col min="13058" max="13058" width="31" style="5" bestFit="1" customWidth="1"/>
    <col min="13059" max="13062" width="12.54296875" style="5"/>
    <col min="13063" max="13063" width="12.453125" style="5" customWidth="1"/>
    <col min="13064" max="13312" width="12.54296875" style="5"/>
    <col min="13313" max="13313" width="50.26953125" style="5" customWidth="1"/>
    <col min="13314" max="13314" width="31" style="5" bestFit="1" customWidth="1"/>
    <col min="13315" max="13318" width="12.54296875" style="5"/>
    <col min="13319" max="13319" width="12.453125" style="5" customWidth="1"/>
    <col min="13320" max="13568" width="12.54296875" style="5"/>
    <col min="13569" max="13569" width="50.26953125" style="5" customWidth="1"/>
    <col min="13570" max="13570" width="31" style="5" bestFit="1" customWidth="1"/>
    <col min="13571" max="13574" width="12.54296875" style="5"/>
    <col min="13575" max="13575" width="12.453125" style="5" customWidth="1"/>
    <col min="13576" max="13824" width="12.54296875" style="5"/>
    <col min="13825" max="13825" width="50.26953125" style="5" customWidth="1"/>
    <col min="13826" max="13826" width="31" style="5" bestFit="1" customWidth="1"/>
    <col min="13827" max="13830" width="12.54296875" style="5"/>
    <col min="13831" max="13831" width="12.453125" style="5" customWidth="1"/>
    <col min="13832" max="14080" width="12.54296875" style="5"/>
    <col min="14081" max="14081" width="50.26953125" style="5" customWidth="1"/>
    <col min="14082" max="14082" width="31" style="5" bestFit="1" customWidth="1"/>
    <col min="14083" max="14086" width="12.54296875" style="5"/>
    <col min="14087" max="14087" width="12.453125" style="5" customWidth="1"/>
    <col min="14088" max="14336" width="12.54296875" style="5"/>
    <col min="14337" max="14337" width="50.26953125" style="5" customWidth="1"/>
    <col min="14338" max="14338" width="31" style="5" bestFit="1" customWidth="1"/>
    <col min="14339" max="14342" width="12.54296875" style="5"/>
    <col min="14343" max="14343" width="12.453125" style="5" customWidth="1"/>
    <col min="14344" max="14592" width="12.54296875" style="5"/>
    <col min="14593" max="14593" width="50.26953125" style="5" customWidth="1"/>
    <col min="14594" max="14594" width="31" style="5" bestFit="1" customWidth="1"/>
    <col min="14595" max="14598" width="12.54296875" style="5"/>
    <col min="14599" max="14599" width="12.453125" style="5" customWidth="1"/>
    <col min="14600" max="14848" width="12.54296875" style="5"/>
    <col min="14849" max="14849" width="50.26953125" style="5" customWidth="1"/>
    <col min="14850" max="14850" width="31" style="5" bestFit="1" customWidth="1"/>
    <col min="14851" max="14854" width="12.54296875" style="5"/>
    <col min="14855" max="14855" width="12.453125" style="5" customWidth="1"/>
    <col min="14856" max="15104" width="12.54296875" style="5"/>
    <col min="15105" max="15105" width="50.26953125" style="5" customWidth="1"/>
    <col min="15106" max="15106" width="31" style="5" bestFit="1" customWidth="1"/>
    <col min="15107" max="15110" width="12.54296875" style="5"/>
    <col min="15111" max="15111" width="12.453125" style="5" customWidth="1"/>
    <col min="15112" max="15360" width="12.54296875" style="5"/>
    <col min="15361" max="15361" width="50.26953125" style="5" customWidth="1"/>
    <col min="15362" max="15362" width="31" style="5" bestFit="1" customWidth="1"/>
    <col min="15363" max="15366" width="12.54296875" style="5"/>
    <col min="15367" max="15367" width="12.453125" style="5" customWidth="1"/>
    <col min="15368" max="15616" width="12.54296875" style="5"/>
    <col min="15617" max="15617" width="50.26953125" style="5" customWidth="1"/>
    <col min="15618" max="15618" width="31" style="5" bestFit="1" customWidth="1"/>
    <col min="15619" max="15622" width="12.54296875" style="5"/>
    <col min="15623" max="15623" width="12.453125" style="5" customWidth="1"/>
    <col min="15624" max="15872" width="12.54296875" style="5"/>
    <col min="15873" max="15873" width="50.26953125" style="5" customWidth="1"/>
    <col min="15874" max="15874" width="31" style="5" bestFit="1" customWidth="1"/>
    <col min="15875" max="15878" width="12.54296875" style="5"/>
    <col min="15879" max="15879" width="12.453125" style="5" customWidth="1"/>
    <col min="15880" max="16128" width="12.54296875" style="5"/>
    <col min="16129" max="16129" width="50.26953125" style="5" customWidth="1"/>
    <col min="16130" max="16130" width="31" style="5" bestFit="1" customWidth="1"/>
    <col min="16131" max="16134" width="12.54296875" style="5"/>
    <col min="16135" max="16135" width="12.453125" style="5" customWidth="1"/>
    <col min="16136" max="16384" width="12.54296875" style="5"/>
  </cols>
  <sheetData>
    <row r="1" spans="1:7" x14ac:dyDescent="0.35">
      <c r="A1" s="5" t="s">
        <v>54</v>
      </c>
    </row>
    <row r="2" spans="1:7" x14ac:dyDescent="0.35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</row>
    <row r="3" spans="1:7" x14ac:dyDescent="0.35">
      <c r="A3" s="5" t="s">
        <v>62</v>
      </c>
      <c r="B3" s="5" t="s">
        <v>63</v>
      </c>
      <c r="C3" s="5">
        <v>79</v>
      </c>
      <c r="D3" s="5">
        <v>6405</v>
      </c>
      <c r="E3" s="6">
        <v>1.23E-2</v>
      </c>
      <c r="F3" s="5">
        <v>0.31</v>
      </c>
      <c r="G3" s="5">
        <v>24.35</v>
      </c>
    </row>
    <row r="4" spans="1:7" x14ac:dyDescent="0.35">
      <c r="A4" s="5" t="s">
        <v>64</v>
      </c>
      <c r="B4" s="5" t="s">
        <v>65</v>
      </c>
      <c r="C4" s="5">
        <v>244</v>
      </c>
      <c r="D4" s="5">
        <v>19479</v>
      </c>
      <c r="E4" s="6">
        <v>1.2500000000000001E-2</v>
      </c>
      <c r="F4" s="5">
        <v>0.27</v>
      </c>
      <c r="G4" s="5">
        <v>65.25</v>
      </c>
    </row>
    <row r="5" spans="1:7" x14ac:dyDescent="0.35">
      <c r="A5" s="5" t="s">
        <v>64</v>
      </c>
      <c r="B5" s="5" t="s">
        <v>66</v>
      </c>
      <c r="C5" s="5">
        <v>445</v>
      </c>
      <c r="D5" s="5">
        <v>39929</v>
      </c>
      <c r="E5" s="6">
        <v>1.11E-2</v>
      </c>
      <c r="F5" s="5">
        <v>0.34</v>
      </c>
      <c r="G5" s="5">
        <v>153.02000000000001</v>
      </c>
    </row>
    <row r="6" spans="1:7" x14ac:dyDescent="0.35">
      <c r="A6" s="5" t="s">
        <v>67</v>
      </c>
      <c r="B6" s="5" t="s">
        <v>68</v>
      </c>
      <c r="C6" s="5">
        <v>768</v>
      </c>
      <c r="D6" s="5">
        <v>65813</v>
      </c>
      <c r="E6" s="6">
        <v>1.17E-2</v>
      </c>
      <c r="F6" s="5">
        <v>0.32</v>
      </c>
      <c r="G6" s="5">
        <v>242.62</v>
      </c>
    </row>
    <row r="7" spans="1:7" x14ac:dyDescent="0.35">
      <c r="A7" s="5" t="s">
        <v>69</v>
      </c>
      <c r="B7" s="5" t="s">
        <v>68</v>
      </c>
      <c r="C7" s="5">
        <v>762</v>
      </c>
      <c r="D7" s="5">
        <v>59888</v>
      </c>
      <c r="E7" s="6">
        <v>1.2699999999999999E-2</v>
      </c>
      <c r="F7" s="5">
        <v>0.32</v>
      </c>
      <c r="G7" s="5">
        <v>240.87</v>
      </c>
    </row>
    <row r="8" spans="1:7" x14ac:dyDescent="0.35">
      <c r="A8" s="5" t="s">
        <v>70</v>
      </c>
      <c r="B8" s="5" t="s">
        <v>68</v>
      </c>
      <c r="C8" s="5">
        <v>6</v>
      </c>
      <c r="D8" s="5">
        <v>5925</v>
      </c>
      <c r="E8" s="6">
        <v>1E-3</v>
      </c>
      <c r="F8" s="5">
        <v>0.28999999999999998</v>
      </c>
      <c r="G8" s="5">
        <v>1.75</v>
      </c>
    </row>
    <row r="9" spans="1:7" x14ac:dyDescent="0.35">
      <c r="A9" s="7" t="s">
        <v>25</v>
      </c>
      <c r="B9" s="7" t="s">
        <v>68</v>
      </c>
      <c r="C9" s="7">
        <v>768</v>
      </c>
      <c r="D9" s="7">
        <v>65813</v>
      </c>
      <c r="E9" s="8">
        <v>1.17E-2</v>
      </c>
      <c r="F9" s="7">
        <v>0.32</v>
      </c>
      <c r="G9" s="7">
        <v>242.62</v>
      </c>
    </row>
    <row r="10" spans="1:7" x14ac:dyDescent="0.35">
      <c r="C10" s="19">
        <f>G9/C9</f>
        <v>0.31591145833333334</v>
      </c>
    </row>
    <row r="11" spans="1:7" x14ac:dyDescent="0.35">
      <c r="A11" s="5" t="s">
        <v>71</v>
      </c>
    </row>
    <row r="14" spans="1:7" x14ac:dyDescent="0.35">
      <c r="A14" s="5" t="s">
        <v>72</v>
      </c>
      <c r="B14" s="5" t="s">
        <v>73</v>
      </c>
    </row>
    <row r="15" spans="1:7" x14ac:dyDescent="0.35">
      <c r="A15" s="9" t="s">
        <v>74</v>
      </c>
      <c r="B15" s="9">
        <v>227.7</v>
      </c>
    </row>
    <row r="16" spans="1:7" x14ac:dyDescent="0.35">
      <c r="A16" s="9" t="s">
        <v>74</v>
      </c>
      <c r="B16" s="9">
        <v>83.8</v>
      </c>
    </row>
    <row r="17" spans="1:3" x14ac:dyDescent="0.35">
      <c r="A17" s="9" t="s">
        <v>74</v>
      </c>
      <c r="B17" s="9">
        <v>129.9</v>
      </c>
    </row>
    <row r="18" spans="1:3" x14ac:dyDescent="0.35">
      <c r="A18" s="9" t="s">
        <v>74</v>
      </c>
      <c r="B18" s="9">
        <v>50.9</v>
      </c>
    </row>
    <row r="19" spans="1:3" x14ac:dyDescent="0.35">
      <c r="A19" s="9" t="s">
        <v>74</v>
      </c>
      <c r="B19" s="9">
        <v>117.7</v>
      </c>
    </row>
    <row r="20" spans="1:3" x14ac:dyDescent="0.35">
      <c r="A20" s="10" t="s">
        <v>25</v>
      </c>
      <c r="B20" s="11">
        <f>SUM(B15:B19)</f>
        <v>610</v>
      </c>
    </row>
    <row r="21" spans="1:3" x14ac:dyDescent="0.35">
      <c r="A21" s="10"/>
      <c r="B21" s="12">
        <f>B20*44.1%</f>
        <v>269.01</v>
      </c>
    </row>
    <row r="22" spans="1:3" x14ac:dyDescent="0.35">
      <c r="A22" s="10" t="s">
        <v>75</v>
      </c>
      <c r="B22" s="8">
        <f>COUNT(B15:B19)/C9</f>
        <v>6.510416666666667E-3</v>
      </c>
    </row>
    <row r="23" spans="1:3" x14ac:dyDescent="0.35">
      <c r="A23" s="13" t="s">
        <v>76</v>
      </c>
      <c r="B23" s="14">
        <f>(B20*44.1%)/G9-1</f>
        <v>0.10877091748413159</v>
      </c>
    </row>
    <row r="24" spans="1:3" x14ac:dyDescent="0.35">
      <c r="A24" s="15"/>
    </row>
    <row r="26" spans="1:3" x14ac:dyDescent="0.35">
      <c r="A26" s="16">
        <v>39538</v>
      </c>
      <c r="B26" s="5">
        <v>242.62</v>
      </c>
    </row>
    <row r="27" spans="1:3" x14ac:dyDescent="0.35">
      <c r="A27" s="16">
        <v>39539</v>
      </c>
      <c r="C27" s="5">
        <v>269.01</v>
      </c>
    </row>
    <row r="28" spans="1:3" x14ac:dyDescent="0.35">
      <c r="A28" s="16">
        <v>39540</v>
      </c>
      <c r="B28" s="5">
        <f>C27</f>
        <v>269.01</v>
      </c>
    </row>
    <row r="29" spans="1:3" x14ac:dyDescent="0.35">
      <c r="A29" s="16">
        <v>39541</v>
      </c>
      <c r="C29" s="5">
        <f>B28*($C$27/$B$26)</f>
        <v>298.27046451240625</v>
      </c>
    </row>
    <row r="30" spans="1:3" x14ac:dyDescent="0.35">
      <c r="A30" s="16">
        <v>39542</v>
      </c>
      <c r="B30" s="5">
        <f>C29</f>
        <v>298.27046451240625</v>
      </c>
    </row>
    <row r="31" spans="1:3" x14ac:dyDescent="0.35">
      <c r="A31" s="16">
        <v>39543</v>
      </c>
      <c r="C31" s="5">
        <f>B30*($C$27/$B$26)</f>
        <v>330.7136165958388</v>
      </c>
    </row>
    <row r="32" spans="1:3" x14ac:dyDescent="0.35">
      <c r="A32" s="16">
        <v>39544</v>
      </c>
      <c r="B32" s="5">
        <f>C31</f>
        <v>330.7136165958388</v>
      </c>
    </row>
    <row r="33" spans="1:3" x14ac:dyDescent="0.35">
      <c r="A33" s="16">
        <v>39545</v>
      </c>
      <c r="C33" s="5">
        <f>B32*($C$27/$B$26)</f>
        <v>366.68564009746353</v>
      </c>
    </row>
    <row r="34" spans="1:3" x14ac:dyDescent="0.35">
      <c r="A34" s="16">
        <v>39546</v>
      </c>
      <c r="B34" s="5">
        <f>C33</f>
        <v>366.68564009746353</v>
      </c>
    </row>
    <row r="35" spans="1:3" x14ac:dyDescent="0.35">
      <c r="A35" s="16">
        <v>39547</v>
      </c>
      <c r="C35" s="5">
        <f>B34*($C$27/$B$26)</f>
        <v>406.57037359912073</v>
      </c>
    </row>
    <row r="36" spans="1:3" x14ac:dyDescent="0.35">
      <c r="A36" s="16">
        <v>39548</v>
      </c>
      <c r="B36" s="5">
        <f>C35</f>
        <v>406.57037359912073</v>
      </c>
    </row>
    <row r="37" spans="1:3" x14ac:dyDescent="0.35">
      <c r="A37" s="16">
        <v>39549</v>
      </c>
      <c r="C37" s="5">
        <f>B36*($C$27/$B$26)</f>
        <v>450.79340615736322</v>
      </c>
    </row>
    <row r="38" spans="1:3" x14ac:dyDescent="0.35">
      <c r="A38" s="16">
        <v>39550</v>
      </c>
      <c r="B38" s="5">
        <f>C37</f>
        <v>450.79340615736322</v>
      </c>
    </row>
    <row r="39" spans="1:3" x14ac:dyDescent="0.35">
      <c r="A39" s="16">
        <v>39551</v>
      </c>
      <c r="C39" s="5">
        <f>B38*($C$27/$B$26)</f>
        <v>499.82661854089639</v>
      </c>
    </row>
    <row r="40" spans="1:3" x14ac:dyDescent="0.35">
      <c r="A40" s="16">
        <v>39552</v>
      </c>
      <c r="B40" s="5">
        <f>C39</f>
        <v>499.82661854089639</v>
      </c>
    </row>
    <row r="41" spans="1:3" x14ac:dyDescent="0.35">
      <c r="A41" s="16">
        <v>39553</v>
      </c>
      <c r="C41" s="5">
        <f>B40*($C$27/$B$26)</f>
        <v>554.1932184225808</v>
      </c>
    </row>
    <row r="42" spans="1:3" x14ac:dyDescent="0.35">
      <c r="A42" s="16">
        <v>39554</v>
      </c>
      <c r="B42" s="5">
        <f>C41</f>
        <v>554.1932184225808</v>
      </c>
    </row>
    <row r="43" spans="1:3" x14ac:dyDescent="0.35">
      <c r="A43" s="16">
        <v>39555</v>
      </c>
      <c r="C43" s="5">
        <f>B42*($C$27/$B$26)</f>
        <v>614.47332325388868</v>
      </c>
    </row>
    <row r="44" spans="1:3" x14ac:dyDescent="0.35">
      <c r="A44" s="16">
        <v>39556</v>
      </c>
      <c r="B44" s="5">
        <f>C43</f>
        <v>614.47332325388868</v>
      </c>
    </row>
    <row r="45" spans="1:3" x14ac:dyDescent="0.35">
      <c r="A45" s="16">
        <v>39557</v>
      </c>
      <c r="C45" s="5">
        <f>B44*($C$27/$B$26)</f>
        <v>681.31015039373756</v>
      </c>
    </row>
    <row r="46" spans="1:3" x14ac:dyDescent="0.35">
      <c r="A46" s="16">
        <v>39558</v>
      </c>
      <c r="B46" s="5">
        <f>C45</f>
        <v>681.31015039373756</v>
      </c>
    </row>
    <row r="47" spans="1:3" x14ac:dyDescent="0.35">
      <c r="A47" s="16">
        <v>39559</v>
      </c>
      <c r="C47" s="5">
        <f>B46*($C$27/$B$26)</f>
        <v>755.4168805433161</v>
      </c>
    </row>
    <row r="48" spans="1:3" x14ac:dyDescent="0.35">
      <c r="A48" s="16">
        <v>39560</v>
      </c>
      <c r="B48" s="5">
        <f>C47</f>
        <v>755.4168805433161</v>
      </c>
    </row>
    <row r="49" spans="1:4" x14ac:dyDescent="0.35">
      <c r="A49" s="16">
        <v>39561</v>
      </c>
      <c r="C49" s="5">
        <f>B48*($C$27/$B$26)</f>
        <v>837.58426772301323</v>
      </c>
    </row>
    <row r="50" spans="1:4" x14ac:dyDescent="0.35">
      <c r="A50" s="16">
        <v>39562</v>
      </c>
      <c r="B50" s="5">
        <f>C49</f>
        <v>837.58426772301323</v>
      </c>
    </row>
    <row r="51" spans="1:4" x14ac:dyDescent="0.35">
      <c r="A51" s="16">
        <v>39563</v>
      </c>
      <c r="C51" s="5">
        <f>B50*($C$27/$B$26)</f>
        <v>928.68907699351985</v>
      </c>
    </row>
    <row r="52" spans="1:4" x14ac:dyDescent="0.35">
      <c r="A52" s="16">
        <v>39564</v>
      </c>
      <c r="B52" s="5">
        <f>C51</f>
        <v>928.68907699351985</v>
      </c>
    </row>
    <row r="53" spans="1:4" x14ac:dyDescent="0.35">
      <c r="A53" s="16">
        <v>39565</v>
      </c>
      <c r="C53" s="5">
        <f>B52*($C$27/$B$26)</f>
        <v>1029.7034399555964</v>
      </c>
    </row>
    <row r="54" spans="1:4" x14ac:dyDescent="0.35">
      <c r="A54" s="16">
        <v>39566</v>
      </c>
      <c r="B54" s="5">
        <f>C53</f>
        <v>1029.7034399555964</v>
      </c>
    </row>
    <row r="55" spans="1:4" x14ac:dyDescent="0.35">
      <c r="A55" s="16">
        <v>39567</v>
      </c>
      <c r="C55" s="5">
        <f>B54*($C$27/$B$26)</f>
        <v>1141.705227856133</v>
      </c>
      <c r="D55" s="17">
        <f>C55/B26</f>
        <v>4.7057341845525222</v>
      </c>
    </row>
    <row r="56" spans="1:4" x14ac:dyDescent="0.35">
      <c r="A56" s="16"/>
    </row>
    <row r="57" spans="1:4" x14ac:dyDescent="0.35">
      <c r="A57" s="5" t="s">
        <v>76</v>
      </c>
      <c r="C57" s="18">
        <f>C55/B26-1</f>
        <v>3.7057341845525222</v>
      </c>
    </row>
  </sheetData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>
    <tabColor theme="3" tint="-0.249977111117893"/>
  </sheetPr>
  <dimension ref="A1:AA28"/>
  <sheetViews>
    <sheetView zoomScaleNormal="100" workbookViewId="0">
      <pane xSplit="1" ySplit="3" topLeftCell="B4" activePane="bottomRight" state="frozen"/>
      <selection activeCell="A33" sqref="A33"/>
      <selection pane="topRight" activeCell="A33" sqref="A33"/>
      <selection pane="bottomLeft" activeCell="A33" sqref="A33"/>
      <selection pane="bottomRight" activeCell="Q3" sqref="Q3"/>
    </sheetView>
  </sheetViews>
  <sheetFormatPr defaultRowHeight="14.5" x14ac:dyDescent="0.35"/>
  <cols>
    <col min="1" max="1" width="31.81640625" bestFit="1" customWidth="1"/>
    <col min="2" max="2" width="13.26953125" bestFit="1" customWidth="1"/>
    <col min="3" max="4" width="11.26953125" bestFit="1" customWidth="1"/>
    <col min="5" max="22" width="12.26953125" bestFit="1" customWidth="1"/>
    <col min="23" max="25" width="13.26953125" bestFit="1" customWidth="1"/>
    <col min="26" max="26" width="12.26953125" bestFit="1" customWidth="1"/>
    <col min="27" max="27" width="13.26953125" bestFit="1" customWidth="1"/>
  </cols>
  <sheetData>
    <row r="1" spans="1:27" x14ac:dyDescent="0.35">
      <c r="A1" s="91" t="s">
        <v>136</v>
      </c>
      <c r="B1" s="113" t="str">
        <f>Vendas!C1</f>
        <v>Mês 1</v>
      </c>
      <c r="C1" s="114" t="str">
        <f>Vendas!D1</f>
        <v>Mês 2</v>
      </c>
      <c r="D1" s="114" t="str">
        <f>Vendas!E1</f>
        <v>Mês 3</v>
      </c>
      <c r="E1" s="114" t="str">
        <f>Vendas!F1</f>
        <v>Mês 4</v>
      </c>
      <c r="F1" s="114" t="str">
        <f>Vendas!G1</f>
        <v>Mês 5</v>
      </c>
      <c r="G1" s="114" t="str">
        <f>Vendas!H1</f>
        <v>Mês 6</v>
      </c>
      <c r="H1" s="114" t="str">
        <f>Vendas!I1</f>
        <v>Mês 7</v>
      </c>
      <c r="I1" s="114" t="str">
        <f>Vendas!J1</f>
        <v>Mês 8</v>
      </c>
      <c r="J1" s="114" t="str">
        <f>Vendas!K1</f>
        <v>Mês 9</v>
      </c>
      <c r="K1" s="114" t="str">
        <f>Vendas!L1</f>
        <v>Mês 10</v>
      </c>
      <c r="L1" s="114" t="str">
        <f>Vendas!M1</f>
        <v>Mês 11</v>
      </c>
      <c r="M1" s="114" t="str">
        <f>Vendas!N1</f>
        <v>Mês 12</v>
      </c>
      <c r="N1" s="115" t="str">
        <f>Vendas!O1</f>
        <v>Mês 13</v>
      </c>
      <c r="O1" s="114" t="str">
        <f>Vendas!P1</f>
        <v>Mês 14</v>
      </c>
      <c r="P1" s="114" t="str">
        <f>Vendas!Q1</f>
        <v>Mês 15</v>
      </c>
      <c r="Q1" s="114" t="str">
        <f>Vendas!R1</f>
        <v>Mês 16</v>
      </c>
      <c r="R1" s="114" t="str">
        <f>Vendas!S1</f>
        <v>Mês 17</v>
      </c>
      <c r="S1" s="114" t="str">
        <f>Vendas!T1</f>
        <v>Mês 18</v>
      </c>
      <c r="T1" s="114" t="str">
        <f>Vendas!U1</f>
        <v>Mês 19</v>
      </c>
      <c r="U1" s="114" t="str">
        <f>Vendas!V1</f>
        <v>Mês 20</v>
      </c>
      <c r="V1" s="114" t="str">
        <f>Vendas!W1</f>
        <v>Mês 21</v>
      </c>
      <c r="W1" s="114" t="str">
        <f>Vendas!X1</f>
        <v>Mês 22</v>
      </c>
      <c r="X1" s="114" t="str">
        <f>Vendas!Y1</f>
        <v>Mês 23</v>
      </c>
      <c r="Y1" s="114" t="str">
        <f>Vendas!Z1</f>
        <v>Mês 24</v>
      </c>
      <c r="Z1" s="137" t="str">
        <f>Vendas!AA1</f>
        <v>Ano 1</v>
      </c>
      <c r="AA1" s="137" t="str">
        <f>Vendas!AB1</f>
        <v>Ano 2</v>
      </c>
    </row>
    <row r="2" spans="1:27" x14ac:dyDescent="0.35">
      <c r="N2" s="103"/>
      <c r="Z2" s="30"/>
      <c r="AA2" s="30"/>
    </row>
    <row r="3" spans="1:27" s="89" customFormat="1" ht="13.5" customHeight="1" x14ac:dyDescent="0.35">
      <c r="A3" s="91" t="s">
        <v>34</v>
      </c>
      <c r="B3" s="92">
        <f>DRE!B38</f>
        <v>0</v>
      </c>
      <c r="C3" s="92">
        <f>DRE!C38</f>
        <v>0</v>
      </c>
      <c r="D3" s="92">
        <f>DRE!D38</f>
        <v>0</v>
      </c>
      <c r="E3" s="92">
        <f>DRE!E38</f>
        <v>0</v>
      </c>
      <c r="F3" s="92">
        <f>DRE!F38</f>
        <v>0</v>
      </c>
      <c r="G3" s="92">
        <f>DRE!G38</f>
        <v>0</v>
      </c>
      <c r="H3" s="92">
        <f>DRE!H38</f>
        <v>0</v>
      </c>
      <c r="I3" s="92">
        <f>DRE!I38</f>
        <v>0</v>
      </c>
      <c r="J3" s="92">
        <f>DRE!J38</f>
        <v>0</v>
      </c>
      <c r="K3" s="92">
        <f>DRE!K38</f>
        <v>0</v>
      </c>
      <c r="L3" s="92">
        <f>DRE!L38</f>
        <v>0</v>
      </c>
      <c r="M3" s="92">
        <f>DRE!M38</f>
        <v>0</v>
      </c>
      <c r="N3" s="109">
        <f>DRE!N38</f>
        <v>0</v>
      </c>
      <c r="O3" s="92">
        <f>DRE!O38</f>
        <v>0</v>
      </c>
      <c r="P3" s="92">
        <f>DRE!P38</f>
        <v>0</v>
      </c>
      <c r="Q3" s="92">
        <f>DRE!Q38</f>
        <v>0</v>
      </c>
      <c r="R3" s="92">
        <f>DRE!R38</f>
        <v>0</v>
      </c>
      <c r="S3" s="92">
        <f>DRE!S38</f>
        <v>0</v>
      </c>
      <c r="T3" s="92">
        <f>DRE!T38</f>
        <v>0</v>
      </c>
      <c r="U3" s="92">
        <f>DRE!U38</f>
        <v>0</v>
      </c>
      <c r="V3" s="92">
        <f>DRE!V38</f>
        <v>0</v>
      </c>
      <c r="W3" s="92">
        <f>DRE!W38</f>
        <v>0</v>
      </c>
      <c r="X3" s="92">
        <f>DRE!X38</f>
        <v>0</v>
      </c>
      <c r="Y3" s="92">
        <f>DRE!Y38</f>
        <v>0</v>
      </c>
      <c r="Z3" s="95">
        <f>SUM(B3:M3)</f>
        <v>0</v>
      </c>
      <c r="AA3" s="95">
        <f>SUM(N3:Y3)</f>
        <v>0</v>
      </c>
    </row>
    <row r="4" spans="1:27" s="89" customFormat="1" ht="13.5" customHeight="1" x14ac:dyDescent="0.35"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6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5"/>
      <c r="AA4" s="155"/>
    </row>
    <row r="5" spans="1:27" s="89" customFormat="1" ht="13.5" customHeight="1" x14ac:dyDescent="0.35">
      <c r="A5" s="85" t="s">
        <v>138</v>
      </c>
      <c r="B5" s="86">
        <f>-Capex!C2</f>
        <v>0</v>
      </c>
      <c r="C5" s="86">
        <f>-Capex!D2</f>
        <v>0</v>
      </c>
      <c r="D5" s="86">
        <f>-Capex!E2</f>
        <v>0</v>
      </c>
      <c r="E5" s="86">
        <f>-Capex!F2</f>
        <v>0</v>
      </c>
      <c r="F5" s="86">
        <f>-Capex!G2</f>
        <v>0</v>
      </c>
      <c r="G5" s="86">
        <f>-Capex!H2</f>
        <v>0</v>
      </c>
      <c r="H5" s="86">
        <f>-Capex!I2</f>
        <v>0</v>
      </c>
      <c r="I5" s="86">
        <f>-Capex!J2</f>
        <v>0</v>
      </c>
      <c r="J5" s="86">
        <f>-Capex!K2</f>
        <v>0</v>
      </c>
      <c r="K5" s="86">
        <f>-Capex!L2</f>
        <v>0</v>
      </c>
      <c r="L5" s="86">
        <f>-Capex!M2</f>
        <v>0</v>
      </c>
      <c r="M5" s="86">
        <f>-Capex!N2</f>
        <v>0</v>
      </c>
      <c r="N5" s="147">
        <f>-Capex!O2</f>
        <v>0</v>
      </c>
      <c r="O5" s="86">
        <f>-Capex!P2</f>
        <v>0</v>
      </c>
      <c r="P5" s="86">
        <f>-Capex!Q2</f>
        <v>0</v>
      </c>
      <c r="Q5" s="86">
        <f>-Capex!R2</f>
        <v>0</v>
      </c>
      <c r="R5" s="86">
        <f>-Capex!S2</f>
        <v>0</v>
      </c>
      <c r="S5" s="86">
        <f>-Capex!T2</f>
        <v>0</v>
      </c>
      <c r="T5" s="86">
        <f>-Capex!U2</f>
        <v>0</v>
      </c>
      <c r="U5" s="86">
        <f>-Capex!V2</f>
        <v>0</v>
      </c>
      <c r="V5" s="86">
        <f>-Capex!W2</f>
        <v>0</v>
      </c>
      <c r="W5" s="86">
        <f>-Capex!X2</f>
        <v>0</v>
      </c>
      <c r="X5" s="86">
        <f>-Capex!Y2</f>
        <v>0</v>
      </c>
      <c r="Y5" s="86">
        <f>-Capex!Z2</f>
        <v>0</v>
      </c>
      <c r="Z5" s="139">
        <f t="shared" ref="Z5:Z7" si="0">SUM(B5:M5)</f>
        <v>0</v>
      </c>
      <c r="AA5" s="139">
        <f t="shared" ref="AA5:AA7" si="1">SUM(N5:Y5)</f>
        <v>0</v>
      </c>
    </row>
    <row r="6" spans="1:27" s="89" customFormat="1" ht="13.5" customHeight="1" x14ac:dyDescent="0.35">
      <c r="A6" s="85" t="s">
        <v>35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147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139">
        <f t="shared" si="0"/>
        <v>0</v>
      </c>
      <c r="AA6" s="139">
        <f t="shared" si="1"/>
        <v>0</v>
      </c>
    </row>
    <row r="7" spans="1:27" s="89" customFormat="1" ht="13.5" customHeight="1" x14ac:dyDescent="0.35">
      <c r="A7" s="85" t="s">
        <v>24</v>
      </c>
      <c r="B7" s="86">
        <f>-DRE!B28</f>
        <v>0</v>
      </c>
      <c r="C7" s="86">
        <f>-DRE!C28</f>
        <v>0</v>
      </c>
      <c r="D7" s="86">
        <f>-DRE!D28</f>
        <v>0</v>
      </c>
      <c r="E7" s="86">
        <f>-DRE!E28</f>
        <v>0</v>
      </c>
      <c r="F7" s="86">
        <f>-DRE!F28</f>
        <v>0</v>
      </c>
      <c r="G7" s="86">
        <f>-DRE!G28</f>
        <v>0</v>
      </c>
      <c r="H7" s="86">
        <f>-DRE!H28</f>
        <v>0</v>
      </c>
      <c r="I7" s="86">
        <f>-DRE!I28</f>
        <v>0</v>
      </c>
      <c r="J7" s="86">
        <f>-DRE!J28</f>
        <v>0</v>
      </c>
      <c r="K7" s="86">
        <f>-DRE!K28</f>
        <v>0</v>
      </c>
      <c r="L7" s="86">
        <f>-DRE!L28</f>
        <v>0</v>
      </c>
      <c r="M7" s="86">
        <f>-DRE!M28</f>
        <v>0</v>
      </c>
      <c r="N7" s="147">
        <f>-DRE!N28</f>
        <v>0</v>
      </c>
      <c r="O7" s="86">
        <f>-DRE!O28</f>
        <v>0</v>
      </c>
      <c r="P7" s="86">
        <f>-DRE!P28</f>
        <v>0</v>
      </c>
      <c r="Q7" s="86">
        <f>-DRE!Q28</f>
        <v>0</v>
      </c>
      <c r="R7" s="86">
        <f>-DRE!R28</f>
        <v>0</v>
      </c>
      <c r="S7" s="86">
        <f>-DRE!S28</f>
        <v>0</v>
      </c>
      <c r="T7" s="86">
        <f>-DRE!T28</f>
        <v>0</v>
      </c>
      <c r="U7" s="86">
        <f>-DRE!U28</f>
        <v>0</v>
      </c>
      <c r="V7" s="86">
        <f>-DRE!V28</f>
        <v>0</v>
      </c>
      <c r="W7" s="86">
        <f>-DRE!W28</f>
        <v>0</v>
      </c>
      <c r="X7" s="86">
        <f>-DRE!X28</f>
        <v>0</v>
      </c>
      <c r="Y7" s="86">
        <f>-DRE!Y28</f>
        <v>0</v>
      </c>
      <c r="Z7" s="139">
        <f t="shared" si="0"/>
        <v>0</v>
      </c>
      <c r="AA7" s="139">
        <f t="shared" si="1"/>
        <v>0</v>
      </c>
    </row>
    <row r="8" spans="1:27" s="89" customFormat="1" ht="13.5" customHeight="1" x14ac:dyDescent="0.35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6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5"/>
      <c r="AA8" s="155"/>
    </row>
    <row r="9" spans="1:27" s="89" customFormat="1" ht="13.5" customHeight="1" x14ac:dyDescent="0.35">
      <c r="A9" s="91" t="s">
        <v>36</v>
      </c>
      <c r="B9" s="92">
        <f>SUM(B3:B7)</f>
        <v>0</v>
      </c>
      <c r="C9" s="92">
        <f t="shared" ref="C9:Y9" si="2">SUM(C3:C7)</f>
        <v>0</v>
      </c>
      <c r="D9" s="92">
        <f t="shared" si="2"/>
        <v>0</v>
      </c>
      <c r="E9" s="92">
        <f t="shared" si="2"/>
        <v>0</v>
      </c>
      <c r="F9" s="92">
        <f t="shared" si="2"/>
        <v>0</v>
      </c>
      <c r="G9" s="92">
        <f t="shared" si="2"/>
        <v>0</v>
      </c>
      <c r="H9" s="92">
        <f t="shared" si="2"/>
        <v>0</v>
      </c>
      <c r="I9" s="92">
        <f t="shared" si="2"/>
        <v>0</v>
      </c>
      <c r="J9" s="92">
        <f t="shared" si="2"/>
        <v>0</v>
      </c>
      <c r="K9" s="92">
        <f t="shared" si="2"/>
        <v>0</v>
      </c>
      <c r="L9" s="92">
        <f t="shared" si="2"/>
        <v>0</v>
      </c>
      <c r="M9" s="92">
        <f t="shared" si="2"/>
        <v>0</v>
      </c>
      <c r="N9" s="109">
        <f t="shared" si="2"/>
        <v>0</v>
      </c>
      <c r="O9" s="92">
        <f t="shared" si="2"/>
        <v>0</v>
      </c>
      <c r="P9" s="92">
        <f t="shared" si="2"/>
        <v>0</v>
      </c>
      <c r="Q9" s="92">
        <f t="shared" si="2"/>
        <v>0</v>
      </c>
      <c r="R9" s="92">
        <f t="shared" si="2"/>
        <v>0</v>
      </c>
      <c r="S9" s="92">
        <f t="shared" si="2"/>
        <v>0</v>
      </c>
      <c r="T9" s="92">
        <f t="shared" si="2"/>
        <v>0</v>
      </c>
      <c r="U9" s="92">
        <f t="shared" si="2"/>
        <v>0</v>
      </c>
      <c r="V9" s="92">
        <f t="shared" si="2"/>
        <v>0</v>
      </c>
      <c r="W9" s="92">
        <f t="shared" si="2"/>
        <v>0</v>
      </c>
      <c r="X9" s="92">
        <f t="shared" si="2"/>
        <v>0</v>
      </c>
      <c r="Y9" s="92">
        <f t="shared" si="2"/>
        <v>0</v>
      </c>
      <c r="Z9" s="95">
        <f t="shared" ref="Z9" si="3">SUM(Z3:Z7)</f>
        <v>0</v>
      </c>
      <c r="AA9" s="95">
        <f t="shared" ref="AA9" si="4">SUM(AA3:AA7)</f>
        <v>0</v>
      </c>
    </row>
    <row r="10" spans="1:27" s="89" customFormat="1" x14ac:dyDescent="0.35">
      <c r="A10" s="85" t="s">
        <v>103</v>
      </c>
      <c r="B10" s="86">
        <f>B9</f>
        <v>0</v>
      </c>
      <c r="C10" s="86">
        <f t="shared" ref="C10:Y10" si="5">B10+C9</f>
        <v>0</v>
      </c>
      <c r="D10" s="86">
        <f t="shared" si="5"/>
        <v>0</v>
      </c>
      <c r="E10" s="86">
        <f t="shared" si="5"/>
        <v>0</v>
      </c>
      <c r="F10" s="86">
        <f t="shared" si="5"/>
        <v>0</v>
      </c>
      <c r="G10" s="86">
        <f t="shared" si="5"/>
        <v>0</v>
      </c>
      <c r="H10" s="86">
        <f t="shared" si="5"/>
        <v>0</v>
      </c>
      <c r="I10" s="86">
        <f t="shared" si="5"/>
        <v>0</v>
      </c>
      <c r="J10" s="86">
        <f t="shared" si="5"/>
        <v>0</v>
      </c>
      <c r="K10" s="86">
        <f t="shared" si="5"/>
        <v>0</v>
      </c>
      <c r="L10" s="86">
        <f t="shared" si="5"/>
        <v>0</v>
      </c>
      <c r="M10" s="86">
        <f t="shared" si="5"/>
        <v>0</v>
      </c>
      <c r="N10" s="147">
        <f t="shared" si="5"/>
        <v>0</v>
      </c>
      <c r="O10" s="86">
        <f t="shared" si="5"/>
        <v>0</v>
      </c>
      <c r="P10" s="86">
        <f t="shared" si="5"/>
        <v>0</v>
      </c>
      <c r="Q10" s="86">
        <f t="shared" si="5"/>
        <v>0</v>
      </c>
      <c r="R10" s="86">
        <f t="shared" si="5"/>
        <v>0</v>
      </c>
      <c r="S10" s="86">
        <f t="shared" si="5"/>
        <v>0</v>
      </c>
      <c r="T10" s="86">
        <f t="shared" si="5"/>
        <v>0</v>
      </c>
      <c r="U10" s="86">
        <f t="shared" si="5"/>
        <v>0</v>
      </c>
      <c r="V10" s="86">
        <f t="shared" si="5"/>
        <v>0</v>
      </c>
      <c r="W10" s="86">
        <f t="shared" si="5"/>
        <v>0</v>
      </c>
      <c r="X10" s="86">
        <f t="shared" si="5"/>
        <v>0</v>
      </c>
      <c r="Y10" s="86">
        <f t="shared" si="5"/>
        <v>0</v>
      </c>
      <c r="Z10" s="139">
        <f>MIN(B10:M10)</f>
        <v>0</v>
      </c>
      <c r="AA10" s="139">
        <f>MIN(N10:Y10)</f>
        <v>0</v>
      </c>
    </row>
    <row r="11" spans="1:27" s="89" customFormat="1" x14ac:dyDescent="0.35"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6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5"/>
      <c r="AA11" s="155"/>
    </row>
    <row r="12" spans="1:27" s="89" customFormat="1" x14ac:dyDescent="0.35"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6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5"/>
      <c r="AA12" s="155"/>
    </row>
    <row r="13" spans="1:27" s="89" customFormat="1" x14ac:dyDescent="0.35">
      <c r="A13" s="91" t="s">
        <v>137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109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5"/>
      <c r="AA13" s="95"/>
    </row>
    <row r="14" spans="1:27" s="89" customFormat="1" x14ac:dyDescent="0.35">
      <c r="A14" s="85" t="s">
        <v>104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68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139">
        <f t="shared" ref="Z14:Z16" si="6">SUM(B14:M14)</f>
        <v>0</v>
      </c>
      <c r="AA14" s="139">
        <f t="shared" ref="AA14:AA16" si="7">SUM(N14:Y14)</f>
        <v>0</v>
      </c>
    </row>
    <row r="15" spans="1:27" s="89" customFormat="1" x14ac:dyDescent="0.35">
      <c r="A15" s="85" t="s">
        <v>105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68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139">
        <f t="shared" si="6"/>
        <v>0</v>
      </c>
      <c r="AA15" s="139">
        <f t="shared" si="7"/>
        <v>0</v>
      </c>
    </row>
    <row r="16" spans="1:27" s="89" customFormat="1" x14ac:dyDescent="0.35">
      <c r="A16" s="85" t="s">
        <v>106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68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39">
        <f t="shared" si="6"/>
        <v>0</v>
      </c>
      <c r="AA16" s="139">
        <f t="shared" si="7"/>
        <v>0</v>
      </c>
    </row>
    <row r="17" spans="1:27" s="89" customFormat="1" x14ac:dyDescent="0.35">
      <c r="A17" s="85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68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139"/>
      <c r="AA17" s="139"/>
    </row>
    <row r="18" spans="1:27" s="89" customFormat="1" x14ac:dyDescent="0.35">
      <c r="A18" s="85" t="s">
        <v>145</v>
      </c>
      <c r="B18" s="86">
        <f>SUM(B14:B17)</f>
        <v>0</v>
      </c>
      <c r="C18" s="86">
        <f t="shared" ref="C18:Y18" si="8">SUM(C14:C17)</f>
        <v>0</v>
      </c>
      <c r="D18" s="86">
        <f t="shared" si="8"/>
        <v>0</v>
      </c>
      <c r="E18" s="86">
        <f t="shared" si="8"/>
        <v>0</v>
      </c>
      <c r="F18" s="86">
        <f t="shared" si="8"/>
        <v>0</v>
      </c>
      <c r="G18" s="86">
        <f t="shared" si="8"/>
        <v>0</v>
      </c>
      <c r="H18" s="86">
        <f t="shared" si="8"/>
        <v>0</v>
      </c>
      <c r="I18" s="86">
        <f t="shared" si="8"/>
        <v>0</v>
      </c>
      <c r="J18" s="86">
        <f t="shared" si="8"/>
        <v>0</v>
      </c>
      <c r="K18" s="86">
        <f t="shared" si="8"/>
        <v>0</v>
      </c>
      <c r="L18" s="86">
        <f t="shared" si="8"/>
        <v>0</v>
      </c>
      <c r="M18" s="86">
        <f t="shared" si="8"/>
        <v>0</v>
      </c>
      <c r="N18" s="86">
        <f t="shared" si="8"/>
        <v>0</v>
      </c>
      <c r="O18" s="86">
        <f t="shared" si="8"/>
        <v>0</v>
      </c>
      <c r="P18" s="86">
        <f t="shared" si="8"/>
        <v>0</v>
      </c>
      <c r="Q18" s="86">
        <f t="shared" si="8"/>
        <v>0</v>
      </c>
      <c r="R18" s="86">
        <f t="shared" si="8"/>
        <v>0</v>
      </c>
      <c r="S18" s="86">
        <f t="shared" si="8"/>
        <v>0</v>
      </c>
      <c r="T18" s="86">
        <f t="shared" si="8"/>
        <v>0</v>
      </c>
      <c r="U18" s="86">
        <f t="shared" si="8"/>
        <v>0</v>
      </c>
      <c r="V18" s="86">
        <f t="shared" si="8"/>
        <v>0</v>
      </c>
      <c r="W18" s="86">
        <f t="shared" si="8"/>
        <v>0</v>
      </c>
      <c r="X18" s="86">
        <f t="shared" si="8"/>
        <v>0</v>
      </c>
      <c r="Y18" s="86">
        <f t="shared" si="8"/>
        <v>0</v>
      </c>
      <c r="Z18" s="139"/>
      <c r="AA18" s="139"/>
    </row>
    <row r="19" spans="1:27" s="89" customFormat="1" x14ac:dyDescent="0.3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6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5"/>
      <c r="AA19" s="155"/>
    </row>
    <row r="20" spans="1:27" s="89" customFormat="1" x14ac:dyDescent="0.35">
      <c r="A20" s="91" t="s">
        <v>107</v>
      </c>
      <c r="B20" s="92">
        <f>B9+SUM(B14:B16)</f>
        <v>0</v>
      </c>
      <c r="C20" s="92">
        <f t="shared" ref="C20:Y20" si="9">C9+SUM(C14:C16)+B20</f>
        <v>0</v>
      </c>
      <c r="D20" s="92">
        <f t="shared" si="9"/>
        <v>0</v>
      </c>
      <c r="E20" s="92">
        <f t="shared" si="9"/>
        <v>0</v>
      </c>
      <c r="F20" s="92">
        <f t="shared" si="9"/>
        <v>0</v>
      </c>
      <c r="G20" s="92">
        <f t="shared" si="9"/>
        <v>0</v>
      </c>
      <c r="H20" s="92">
        <f t="shared" si="9"/>
        <v>0</v>
      </c>
      <c r="I20" s="92">
        <f t="shared" si="9"/>
        <v>0</v>
      </c>
      <c r="J20" s="92">
        <f t="shared" si="9"/>
        <v>0</v>
      </c>
      <c r="K20" s="92">
        <f t="shared" si="9"/>
        <v>0</v>
      </c>
      <c r="L20" s="92">
        <f t="shared" si="9"/>
        <v>0</v>
      </c>
      <c r="M20" s="92">
        <f t="shared" si="9"/>
        <v>0</v>
      </c>
      <c r="N20" s="109">
        <f t="shared" si="9"/>
        <v>0</v>
      </c>
      <c r="O20" s="92">
        <f t="shared" si="9"/>
        <v>0</v>
      </c>
      <c r="P20" s="92">
        <f t="shared" si="9"/>
        <v>0</v>
      </c>
      <c r="Q20" s="92">
        <f t="shared" si="9"/>
        <v>0</v>
      </c>
      <c r="R20" s="92">
        <f t="shared" si="9"/>
        <v>0</v>
      </c>
      <c r="S20" s="92">
        <f t="shared" si="9"/>
        <v>0</v>
      </c>
      <c r="T20" s="92">
        <f t="shared" si="9"/>
        <v>0</v>
      </c>
      <c r="U20" s="92">
        <f t="shared" si="9"/>
        <v>0</v>
      </c>
      <c r="V20" s="92">
        <f t="shared" si="9"/>
        <v>0</v>
      </c>
      <c r="W20" s="92">
        <f t="shared" si="9"/>
        <v>0</v>
      </c>
      <c r="X20" s="92">
        <f t="shared" si="9"/>
        <v>0</v>
      </c>
      <c r="Y20" s="92">
        <f t="shared" si="9"/>
        <v>0</v>
      </c>
      <c r="Z20" s="95">
        <f>M20</f>
        <v>0</v>
      </c>
      <c r="AA20" s="95">
        <f>Y20</f>
        <v>0</v>
      </c>
    </row>
    <row r="21" spans="1:27" s="89" customFormat="1" x14ac:dyDescent="0.35"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</row>
    <row r="22" spans="1:27" s="89" customFormat="1" x14ac:dyDescent="0.35">
      <c r="A22" s="91" t="s">
        <v>111</v>
      </c>
      <c r="B22" s="88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</row>
    <row r="23" spans="1:27" s="89" customFormat="1" x14ac:dyDescent="0.35">
      <c r="A23" s="85"/>
      <c r="B23" s="85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</row>
    <row r="24" spans="1:27" s="89" customFormat="1" x14ac:dyDescent="0.35">
      <c r="A24" s="91" t="s">
        <v>142</v>
      </c>
      <c r="B24" s="92">
        <f>-MIN(B10:Y10)</f>
        <v>0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</row>
    <row r="25" spans="1:27" s="89" customFormat="1" x14ac:dyDescent="0.35">
      <c r="A25" s="85" t="s">
        <v>104</v>
      </c>
      <c r="B25" s="86">
        <f>SUM(B14:Y14)</f>
        <v>0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</row>
    <row r="26" spans="1:27" x14ac:dyDescent="0.35">
      <c r="A26" s="85" t="s">
        <v>105</v>
      </c>
      <c r="B26" s="86">
        <f t="shared" ref="B26:B27" si="10">SUM(B15:Y15)</f>
        <v>0</v>
      </c>
    </row>
    <row r="27" spans="1:27" x14ac:dyDescent="0.35">
      <c r="A27" s="85" t="s">
        <v>106</v>
      </c>
      <c r="B27" s="86">
        <f t="shared" si="10"/>
        <v>0</v>
      </c>
    </row>
    <row r="28" spans="1:27" x14ac:dyDescent="0.35">
      <c r="A28" s="91" t="s">
        <v>143</v>
      </c>
      <c r="B28" s="92">
        <f>SUM(B25:B27)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-0.249977111117893"/>
  </sheetPr>
  <dimension ref="A3:A9"/>
  <sheetViews>
    <sheetView topLeftCell="A29" zoomScaleNormal="100" workbookViewId="0">
      <selection activeCell="Q34" sqref="Q34"/>
    </sheetView>
  </sheetViews>
  <sheetFormatPr defaultColWidth="14.453125" defaultRowHeight="14.5" x14ac:dyDescent="0.35"/>
  <cols>
    <col min="1" max="1" width="3.54296875" customWidth="1"/>
    <col min="10" max="10" width="5.453125" customWidth="1"/>
  </cols>
  <sheetData>
    <row r="3" ht="13.5" customHeight="1" x14ac:dyDescent="0.35"/>
    <row r="4" ht="13.5" customHeight="1" x14ac:dyDescent="0.35"/>
    <row r="5" ht="13.5" customHeight="1" x14ac:dyDescent="0.35"/>
    <row r="6" ht="13.5" customHeight="1" x14ac:dyDescent="0.35"/>
    <row r="7" ht="13.5" customHeight="1" x14ac:dyDescent="0.35"/>
    <row r="8" ht="13.5" customHeight="1" x14ac:dyDescent="0.35"/>
    <row r="9" ht="13.5" customHeight="1" x14ac:dyDescent="0.3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7">
    <tabColor theme="9" tint="-0.249977111117893"/>
  </sheetPr>
  <dimension ref="B1:AB1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:B19"/>
    </sheetView>
  </sheetViews>
  <sheetFormatPr defaultRowHeight="14.5" x14ac:dyDescent="0.35"/>
  <cols>
    <col min="1" max="1" width="2.1796875" customWidth="1"/>
    <col min="2" max="2" width="32" customWidth="1"/>
    <col min="3" max="5" width="11.7265625" bestFit="1" customWidth="1"/>
    <col min="6" max="7" width="13.26953125" bestFit="1" customWidth="1"/>
    <col min="8" max="8" width="16.26953125" bestFit="1" customWidth="1"/>
    <col min="9" max="11" width="13.26953125" bestFit="1" customWidth="1"/>
    <col min="12" max="17" width="13.54296875" bestFit="1" customWidth="1"/>
    <col min="18" max="18" width="15.1796875" bestFit="1" customWidth="1"/>
    <col min="19" max="26" width="15" customWidth="1"/>
    <col min="27" max="27" width="14.54296875" bestFit="1" customWidth="1"/>
    <col min="28" max="28" width="16" bestFit="1" customWidth="1"/>
  </cols>
  <sheetData>
    <row r="1" spans="2:28" x14ac:dyDescent="0.35">
      <c r="B1" s="1" t="s">
        <v>12</v>
      </c>
      <c r="C1" s="61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5" t="s">
        <v>86</v>
      </c>
      <c r="P1" s="20" t="s">
        <v>87</v>
      </c>
      <c r="Q1" s="20" t="s">
        <v>88</v>
      </c>
      <c r="R1" s="20" t="s">
        <v>89</v>
      </c>
      <c r="S1" s="20" t="s">
        <v>90</v>
      </c>
      <c r="T1" s="20" t="s">
        <v>91</v>
      </c>
      <c r="U1" s="20" t="s">
        <v>92</v>
      </c>
      <c r="V1" s="20" t="s">
        <v>93</v>
      </c>
      <c r="W1" s="20" t="s">
        <v>94</v>
      </c>
      <c r="X1" s="20" t="s">
        <v>95</v>
      </c>
      <c r="Y1" s="20" t="s">
        <v>96</v>
      </c>
      <c r="Z1" s="20" t="s">
        <v>97</v>
      </c>
      <c r="AA1" s="61" t="s">
        <v>81</v>
      </c>
      <c r="AB1" s="61" t="s">
        <v>82</v>
      </c>
    </row>
    <row r="2" spans="2:28" ht="15" thickBot="1" x14ac:dyDescent="0.4">
      <c r="B2" s="59" t="s">
        <v>99</v>
      </c>
      <c r="C2" s="60">
        <f>C4+C5</f>
        <v>0</v>
      </c>
      <c r="D2" s="60">
        <f t="shared" ref="D2:Z2" si="0">D4+D5</f>
        <v>0</v>
      </c>
      <c r="E2" s="60">
        <f t="shared" si="0"/>
        <v>0</v>
      </c>
      <c r="F2" s="60">
        <f t="shared" si="0"/>
        <v>0</v>
      </c>
      <c r="G2" s="60">
        <f t="shared" si="0"/>
        <v>0</v>
      </c>
      <c r="H2" s="60">
        <f t="shared" si="0"/>
        <v>0</v>
      </c>
      <c r="I2" s="60">
        <f t="shared" si="0"/>
        <v>0</v>
      </c>
      <c r="J2" s="60">
        <f t="shared" si="0"/>
        <v>0</v>
      </c>
      <c r="K2" s="60">
        <f t="shared" si="0"/>
        <v>0</v>
      </c>
      <c r="L2" s="60">
        <f t="shared" si="0"/>
        <v>0</v>
      </c>
      <c r="M2" s="60">
        <f t="shared" si="0"/>
        <v>0</v>
      </c>
      <c r="N2" s="60">
        <f t="shared" si="0"/>
        <v>0</v>
      </c>
      <c r="O2" s="110">
        <f t="shared" si="0"/>
        <v>0</v>
      </c>
      <c r="P2" s="60">
        <f t="shared" si="0"/>
        <v>0</v>
      </c>
      <c r="Q2" s="60">
        <f t="shared" si="0"/>
        <v>0</v>
      </c>
      <c r="R2" s="60">
        <f t="shared" si="0"/>
        <v>0</v>
      </c>
      <c r="S2" s="60">
        <f t="shared" si="0"/>
        <v>0</v>
      </c>
      <c r="T2" s="60">
        <f t="shared" si="0"/>
        <v>0</v>
      </c>
      <c r="U2" s="60">
        <f t="shared" si="0"/>
        <v>0</v>
      </c>
      <c r="V2" s="60">
        <f t="shared" si="0"/>
        <v>0</v>
      </c>
      <c r="W2" s="60">
        <f t="shared" si="0"/>
        <v>0</v>
      </c>
      <c r="X2" s="60">
        <f t="shared" si="0"/>
        <v>0</v>
      </c>
      <c r="Y2" s="60">
        <f t="shared" si="0"/>
        <v>0</v>
      </c>
      <c r="Z2" s="60">
        <f t="shared" si="0"/>
        <v>0</v>
      </c>
      <c r="AA2" s="62">
        <f>SUM(C2:N2)</f>
        <v>0</v>
      </c>
      <c r="AB2" s="62">
        <f>SUM(O2:Z2)</f>
        <v>0</v>
      </c>
    </row>
    <row r="3" spans="2:28" x14ac:dyDescent="0.35">
      <c r="C3" s="63"/>
      <c r="O3" s="103"/>
      <c r="AA3" s="63"/>
      <c r="AB3" s="63"/>
    </row>
    <row r="4" spans="2:28" x14ac:dyDescent="0.35">
      <c r="B4" s="41"/>
      <c r="C4" s="93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68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184">
        <f t="shared" ref="AA4:AA5" si="1">SUM(C4:N4)</f>
        <v>0</v>
      </c>
      <c r="AB4" s="184">
        <f t="shared" ref="AB4:AB5" si="2">SUM(O4:Z4)</f>
        <v>0</v>
      </c>
    </row>
    <row r="5" spans="2:28" x14ac:dyDescent="0.35">
      <c r="B5" s="41"/>
      <c r="C5" s="93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68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184">
        <f t="shared" si="1"/>
        <v>0</v>
      </c>
      <c r="AB5" s="184">
        <f t="shared" si="2"/>
        <v>0</v>
      </c>
    </row>
    <row r="6" spans="2:28" x14ac:dyDescent="0.35">
      <c r="B6" s="41"/>
      <c r="C6" s="93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68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184"/>
      <c r="AB6" s="184"/>
    </row>
    <row r="7" spans="2:28" x14ac:dyDescent="0.35">
      <c r="B7" s="41"/>
      <c r="C7" s="93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68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184"/>
      <c r="AB7" s="184"/>
    </row>
    <row r="8" spans="2:28" x14ac:dyDescent="0.35">
      <c r="B8" s="64"/>
      <c r="C8" s="93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68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184"/>
      <c r="AB8" s="184"/>
    </row>
    <row r="9" spans="2:28" x14ac:dyDescent="0.35">
      <c r="B9" s="64"/>
      <c r="C9" s="93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68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184">
        <f>SUM(C9:N9)</f>
        <v>0</v>
      </c>
      <c r="AB9" s="184">
        <f>SUM(O9:Z9)</f>
        <v>0</v>
      </c>
    </row>
    <row r="10" spans="2:28" x14ac:dyDescent="0.35">
      <c r="B10" s="64"/>
      <c r="C10" s="93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68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184"/>
      <c r="AB10" s="184"/>
    </row>
    <row r="11" spans="2:28" x14ac:dyDescent="0.35">
      <c r="B11" s="64"/>
      <c r="C11" s="93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68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184">
        <f>SUM(C11:N11)</f>
        <v>0</v>
      </c>
      <c r="AB11" s="184">
        <f>SUM(O11:Z11)</f>
        <v>0</v>
      </c>
    </row>
    <row r="12" spans="2:28" x14ac:dyDescent="0.35">
      <c r="B12" s="64"/>
      <c r="C12" s="93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6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184"/>
      <c r="AB12" s="184"/>
    </row>
    <row r="13" spans="2:28" x14ac:dyDescent="0.35">
      <c r="B13" s="64"/>
      <c r="C13" s="93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6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184">
        <f>SUM(C13:N13)</f>
        <v>0</v>
      </c>
      <c r="AB13" s="184">
        <f>SUM(O13:Z13)</f>
        <v>0</v>
      </c>
    </row>
    <row r="14" spans="2:28" x14ac:dyDescent="0.35">
      <c r="B14" s="41"/>
      <c r="C14" s="93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6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184">
        <f>SUM(C14:N14)</f>
        <v>0</v>
      </c>
      <c r="AB14" s="184">
        <f t="shared" ref="AB14:AB15" si="3">SUM(O14:Z14)</f>
        <v>0</v>
      </c>
    </row>
    <row r="15" spans="2:28" x14ac:dyDescent="0.35">
      <c r="B15" s="41"/>
      <c r="C15" s="9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68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184">
        <f>SUM(C15:N15)</f>
        <v>0</v>
      </c>
      <c r="AB15" s="184">
        <f t="shared" si="3"/>
        <v>0</v>
      </c>
    </row>
    <row r="16" spans="2:28" x14ac:dyDescent="0.35">
      <c r="B16" s="41"/>
      <c r="C16" s="93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68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184"/>
      <c r="AB16" s="184"/>
    </row>
    <row r="17" spans="2:28" x14ac:dyDescent="0.35">
      <c r="B17" s="41"/>
      <c r="C17" s="93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68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184">
        <f>SUM(C17:N17)</f>
        <v>0</v>
      </c>
      <c r="AB17" s="184">
        <f>SUM(O17:Z17)</f>
        <v>0</v>
      </c>
    </row>
    <row r="18" spans="2:28" x14ac:dyDescent="0.35">
      <c r="B18" s="41"/>
      <c r="C18" s="93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68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184">
        <f>SUM(C18:N18)</f>
        <v>0</v>
      </c>
      <c r="AB18" s="184">
        <f>SUM(O18:Z18)</f>
        <v>0</v>
      </c>
    </row>
    <row r="19" spans="2:28" x14ac:dyDescent="0.35">
      <c r="B19" s="41"/>
      <c r="C19" s="93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68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184">
        <f>SUM(C19:N19)</f>
        <v>0</v>
      </c>
      <c r="AB19" s="184">
        <f>SUM(O19:Z19)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0">
    <tabColor theme="7" tint="-0.249977111117893"/>
  </sheetPr>
  <dimension ref="A1:AB11"/>
  <sheetViews>
    <sheetView zoomScaleNormal="100" workbookViewId="0">
      <selection activeCell="B2" sqref="B2"/>
    </sheetView>
  </sheetViews>
  <sheetFormatPr defaultRowHeight="14.5" x14ac:dyDescent="0.35"/>
  <cols>
    <col min="1" max="1" width="34.26953125" bestFit="1" customWidth="1"/>
    <col min="2" max="2" width="12.1796875" bestFit="1" customWidth="1"/>
    <col min="3" max="8" width="12.54296875" bestFit="1" customWidth="1"/>
    <col min="9" max="14" width="13.453125" bestFit="1" customWidth="1"/>
    <col min="15" max="28" width="13.453125" customWidth="1"/>
  </cols>
  <sheetData>
    <row r="1" spans="1:28" x14ac:dyDescent="0.35">
      <c r="A1" s="91" t="s">
        <v>123</v>
      </c>
      <c r="B1" s="91"/>
      <c r="C1" s="92">
        <f>C11</f>
        <v>0</v>
      </c>
      <c r="D1" s="92">
        <f t="shared" ref="D1:AB1" si="0">D11</f>
        <v>0</v>
      </c>
      <c r="E1" s="92">
        <f t="shared" si="0"/>
        <v>0</v>
      </c>
      <c r="F1" s="92">
        <f t="shared" si="0"/>
        <v>0</v>
      </c>
      <c r="G1" s="92">
        <f t="shared" si="0"/>
        <v>0</v>
      </c>
      <c r="H1" s="92">
        <f t="shared" si="0"/>
        <v>0</v>
      </c>
      <c r="I1" s="92">
        <f t="shared" si="0"/>
        <v>0</v>
      </c>
      <c r="J1" s="92">
        <f t="shared" si="0"/>
        <v>0</v>
      </c>
      <c r="K1" s="92">
        <f t="shared" si="0"/>
        <v>0</v>
      </c>
      <c r="L1" s="92">
        <f t="shared" si="0"/>
        <v>0</v>
      </c>
      <c r="M1" s="92">
        <f t="shared" si="0"/>
        <v>0</v>
      </c>
      <c r="N1" s="92">
        <f t="shared" si="0"/>
        <v>0</v>
      </c>
      <c r="O1" s="109">
        <f t="shared" si="0"/>
        <v>0</v>
      </c>
      <c r="P1" s="92">
        <f t="shared" si="0"/>
        <v>0</v>
      </c>
      <c r="Q1" s="92">
        <f t="shared" si="0"/>
        <v>0</v>
      </c>
      <c r="R1" s="92">
        <f t="shared" si="0"/>
        <v>0</v>
      </c>
      <c r="S1" s="92">
        <f t="shared" si="0"/>
        <v>0</v>
      </c>
      <c r="T1" s="92">
        <f t="shared" si="0"/>
        <v>0</v>
      </c>
      <c r="U1" s="92">
        <f t="shared" si="0"/>
        <v>0</v>
      </c>
      <c r="V1" s="92">
        <f t="shared" si="0"/>
        <v>0</v>
      </c>
      <c r="W1" s="92">
        <f t="shared" si="0"/>
        <v>0</v>
      </c>
      <c r="X1" s="92">
        <f t="shared" si="0"/>
        <v>0</v>
      </c>
      <c r="Y1" s="92">
        <f t="shared" si="0"/>
        <v>0</v>
      </c>
      <c r="Z1" s="92">
        <f t="shared" si="0"/>
        <v>0</v>
      </c>
      <c r="AA1" s="95">
        <f t="shared" si="0"/>
        <v>0</v>
      </c>
      <c r="AB1" s="95">
        <f t="shared" si="0"/>
        <v>0</v>
      </c>
    </row>
    <row r="2" spans="1:28" x14ac:dyDescent="0.35">
      <c r="A2" s="90" t="s">
        <v>13</v>
      </c>
      <c r="B2" s="72" t="s">
        <v>146</v>
      </c>
      <c r="C2" s="90" t="str">
        <f>Vendas!C1</f>
        <v>Mês 1</v>
      </c>
      <c r="D2" s="90" t="str">
        <f>Vendas!D1</f>
        <v>Mês 2</v>
      </c>
      <c r="E2" s="90" t="str">
        <f>Vendas!E1</f>
        <v>Mês 3</v>
      </c>
      <c r="F2" s="90" t="str">
        <f>Vendas!F1</f>
        <v>Mês 4</v>
      </c>
      <c r="G2" s="90" t="str">
        <f>Vendas!G1</f>
        <v>Mês 5</v>
      </c>
      <c r="H2" s="90" t="str">
        <f>Vendas!H1</f>
        <v>Mês 6</v>
      </c>
      <c r="I2" s="90" t="str">
        <f>Vendas!I1</f>
        <v>Mês 7</v>
      </c>
      <c r="J2" s="90" t="str">
        <f>Vendas!J1</f>
        <v>Mês 8</v>
      </c>
      <c r="K2" s="90" t="str">
        <f>Vendas!K1</f>
        <v>Mês 9</v>
      </c>
      <c r="L2" s="90" t="str">
        <f>Vendas!L1</f>
        <v>Mês 10</v>
      </c>
      <c r="M2" s="90" t="str">
        <f>Vendas!M1</f>
        <v>Mês 11</v>
      </c>
      <c r="N2" s="90" t="str">
        <f>Vendas!N1</f>
        <v>Mês 12</v>
      </c>
      <c r="O2" s="108" t="str">
        <f>Vendas!O1</f>
        <v>Mês 13</v>
      </c>
      <c r="P2" s="90" t="str">
        <f>Vendas!P1</f>
        <v>Mês 14</v>
      </c>
      <c r="Q2" s="90" t="str">
        <f>Vendas!Q1</f>
        <v>Mês 15</v>
      </c>
      <c r="R2" s="90" t="str">
        <f>Vendas!R1</f>
        <v>Mês 16</v>
      </c>
      <c r="S2" s="90" t="str">
        <f>Vendas!S1</f>
        <v>Mês 17</v>
      </c>
      <c r="T2" s="90" t="str">
        <f>Vendas!T1</f>
        <v>Mês 18</v>
      </c>
      <c r="U2" s="90" t="str">
        <f>Vendas!U1</f>
        <v>Mês 19</v>
      </c>
      <c r="V2" s="90" t="str">
        <f>Vendas!V1</f>
        <v>Mês 20</v>
      </c>
      <c r="W2" s="90" t="str">
        <f>Vendas!W1</f>
        <v>Mês 21</v>
      </c>
      <c r="X2" s="90" t="str">
        <f>Vendas!X1</f>
        <v>Mês 22</v>
      </c>
      <c r="Y2" s="90" t="str">
        <f>Vendas!Y1</f>
        <v>Mês 23</v>
      </c>
      <c r="Z2" s="90" t="str">
        <f>Vendas!Z1</f>
        <v>Mês 24</v>
      </c>
      <c r="AA2" s="94" t="str">
        <f>Vendas!AA1</f>
        <v>Ano 1</v>
      </c>
      <c r="AB2" s="94" t="str">
        <f>Vendas!AB1</f>
        <v>Ano 2</v>
      </c>
    </row>
    <row r="3" spans="1:28" x14ac:dyDescent="0.35">
      <c r="A3" s="80" t="s">
        <v>100</v>
      </c>
      <c r="B3" s="7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68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29">
        <f>SUM(C3:N3)</f>
        <v>0</v>
      </c>
      <c r="AB3" s="29">
        <f>SUM(O3:Z3)</f>
        <v>0</v>
      </c>
    </row>
    <row r="4" spans="1:28" x14ac:dyDescent="0.35">
      <c r="A4" s="80" t="s">
        <v>144</v>
      </c>
      <c r="B4" s="7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68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29">
        <f t="shared" ref="AA4:AA9" si="1">SUM(C4:N4)</f>
        <v>0</v>
      </c>
      <c r="AB4" s="29">
        <f t="shared" ref="AB4:AB9" si="2">SUM(O4:Z4)</f>
        <v>0</v>
      </c>
    </row>
    <row r="5" spans="1:28" x14ac:dyDescent="0.35">
      <c r="A5" s="80" t="s">
        <v>124</v>
      </c>
      <c r="B5" s="7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68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29">
        <f t="shared" si="1"/>
        <v>0</v>
      </c>
      <c r="AB5" s="29">
        <f t="shared" si="2"/>
        <v>0</v>
      </c>
    </row>
    <row r="6" spans="1:28" x14ac:dyDescent="0.35">
      <c r="A6" s="80" t="s">
        <v>124</v>
      </c>
      <c r="B6" s="7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68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29">
        <f t="shared" si="1"/>
        <v>0</v>
      </c>
      <c r="AB6" s="29">
        <f t="shared" si="2"/>
        <v>0</v>
      </c>
    </row>
    <row r="7" spans="1:28" x14ac:dyDescent="0.35">
      <c r="A7" s="80" t="s">
        <v>124</v>
      </c>
      <c r="B7" s="7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68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29">
        <f t="shared" si="1"/>
        <v>0</v>
      </c>
      <c r="AB7" s="29">
        <f t="shared" si="2"/>
        <v>0</v>
      </c>
    </row>
    <row r="8" spans="1:28" x14ac:dyDescent="0.35">
      <c r="A8" s="80" t="s">
        <v>124</v>
      </c>
      <c r="B8" s="76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68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29">
        <f t="shared" si="1"/>
        <v>0</v>
      </c>
      <c r="AB8" s="29">
        <f t="shared" si="2"/>
        <v>0</v>
      </c>
    </row>
    <row r="9" spans="1:28" x14ac:dyDescent="0.35">
      <c r="A9" s="80" t="s">
        <v>124</v>
      </c>
      <c r="B9" s="7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68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29">
        <f t="shared" si="1"/>
        <v>0</v>
      </c>
      <c r="AB9" s="29">
        <f t="shared" si="2"/>
        <v>0</v>
      </c>
    </row>
    <row r="10" spans="1:28" x14ac:dyDescent="0.35">
      <c r="O10" s="103"/>
      <c r="AA10" s="30"/>
      <c r="AB10" s="30"/>
    </row>
    <row r="11" spans="1:28" x14ac:dyDescent="0.35">
      <c r="A11" s="91" t="s">
        <v>25</v>
      </c>
      <c r="B11" s="91"/>
      <c r="C11" s="92">
        <f t="shared" ref="C11:AB11" si="3">+SUM(C3:C10)</f>
        <v>0</v>
      </c>
      <c r="D11" s="92">
        <f t="shared" si="3"/>
        <v>0</v>
      </c>
      <c r="E11" s="92">
        <f t="shared" si="3"/>
        <v>0</v>
      </c>
      <c r="F11" s="92">
        <f t="shared" si="3"/>
        <v>0</v>
      </c>
      <c r="G11" s="92">
        <f t="shared" si="3"/>
        <v>0</v>
      </c>
      <c r="H11" s="92">
        <f t="shared" si="3"/>
        <v>0</v>
      </c>
      <c r="I11" s="92">
        <f t="shared" si="3"/>
        <v>0</v>
      </c>
      <c r="J11" s="92">
        <f t="shared" si="3"/>
        <v>0</v>
      </c>
      <c r="K11" s="92">
        <f t="shared" si="3"/>
        <v>0</v>
      </c>
      <c r="L11" s="92">
        <f t="shared" si="3"/>
        <v>0</v>
      </c>
      <c r="M11" s="92">
        <f t="shared" si="3"/>
        <v>0</v>
      </c>
      <c r="N11" s="92">
        <f t="shared" si="3"/>
        <v>0</v>
      </c>
      <c r="O11" s="109">
        <f t="shared" si="3"/>
        <v>0</v>
      </c>
      <c r="P11" s="92">
        <f t="shared" si="3"/>
        <v>0</v>
      </c>
      <c r="Q11" s="92">
        <f t="shared" si="3"/>
        <v>0</v>
      </c>
      <c r="R11" s="92">
        <f t="shared" si="3"/>
        <v>0</v>
      </c>
      <c r="S11" s="92">
        <f t="shared" si="3"/>
        <v>0</v>
      </c>
      <c r="T11" s="92">
        <f t="shared" si="3"/>
        <v>0</v>
      </c>
      <c r="U11" s="92">
        <f t="shared" si="3"/>
        <v>0</v>
      </c>
      <c r="V11" s="92">
        <f t="shared" si="3"/>
        <v>0</v>
      </c>
      <c r="W11" s="92">
        <f t="shared" si="3"/>
        <v>0</v>
      </c>
      <c r="X11" s="92">
        <f t="shared" si="3"/>
        <v>0</v>
      </c>
      <c r="Y11" s="92">
        <f t="shared" si="3"/>
        <v>0</v>
      </c>
      <c r="Z11" s="92">
        <f t="shared" si="3"/>
        <v>0</v>
      </c>
      <c r="AA11" s="95">
        <f t="shared" si="3"/>
        <v>0</v>
      </c>
      <c r="AB11" s="95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theme="7" tint="-0.249977111117893"/>
  </sheetPr>
  <dimension ref="A1:AB41"/>
  <sheetViews>
    <sheetView zoomScaleNormal="100" workbookViewId="0">
      <pane xSplit="2" ySplit="5" topLeftCell="C6" activePane="bottomRight" state="frozen"/>
      <selection activeCell="A33" sqref="A33"/>
      <selection pane="topRight" activeCell="A33" sqref="A33"/>
      <selection pane="bottomLeft" activeCell="A33" sqref="A33"/>
      <selection pane="bottomRight" activeCell="C1" sqref="C1:AB1"/>
    </sheetView>
  </sheetViews>
  <sheetFormatPr defaultRowHeight="14.5" x14ac:dyDescent="0.35"/>
  <cols>
    <col min="1" max="1" width="33.7265625" customWidth="1"/>
    <col min="2" max="2" width="11" bestFit="1" customWidth="1"/>
    <col min="3" max="14" width="10.453125" customWidth="1"/>
    <col min="15" max="28" width="12.1796875" customWidth="1"/>
  </cols>
  <sheetData>
    <row r="1" spans="1:28" x14ac:dyDescent="0.35">
      <c r="A1" s="70" t="s">
        <v>118</v>
      </c>
      <c r="B1" s="70"/>
      <c r="C1" s="71">
        <f>SUM(C2:C3)</f>
        <v>0</v>
      </c>
      <c r="D1" s="71">
        <f t="shared" ref="D1:AB1" si="0">SUM(D2:D3)</f>
        <v>0</v>
      </c>
      <c r="E1" s="71">
        <f t="shared" si="0"/>
        <v>0</v>
      </c>
      <c r="F1" s="71">
        <f t="shared" si="0"/>
        <v>0</v>
      </c>
      <c r="G1" s="71">
        <f t="shared" si="0"/>
        <v>0</v>
      </c>
      <c r="H1" s="71">
        <f t="shared" si="0"/>
        <v>0</v>
      </c>
      <c r="I1" s="71">
        <f t="shared" si="0"/>
        <v>0</v>
      </c>
      <c r="J1" s="71">
        <f t="shared" si="0"/>
        <v>0</v>
      </c>
      <c r="K1" s="71">
        <f t="shared" si="0"/>
        <v>0</v>
      </c>
      <c r="L1" s="71">
        <f t="shared" si="0"/>
        <v>0</v>
      </c>
      <c r="M1" s="71">
        <f t="shared" si="0"/>
        <v>0</v>
      </c>
      <c r="N1" s="71">
        <f t="shared" si="0"/>
        <v>0</v>
      </c>
      <c r="O1" s="101">
        <f t="shared" si="0"/>
        <v>0</v>
      </c>
      <c r="P1" s="71">
        <f t="shared" si="0"/>
        <v>0</v>
      </c>
      <c r="Q1" s="71">
        <f t="shared" si="0"/>
        <v>0</v>
      </c>
      <c r="R1" s="71">
        <f t="shared" si="0"/>
        <v>0</v>
      </c>
      <c r="S1" s="71">
        <f t="shared" si="0"/>
        <v>0</v>
      </c>
      <c r="T1" s="71">
        <f t="shared" si="0"/>
        <v>0</v>
      </c>
      <c r="U1" s="71">
        <f t="shared" si="0"/>
        <v>0</v>
      </c>
      <c r="V1" s="71">
        <f t="shared" si="0"/>
        <v>0</v>
      </c>
      <c r="W1" s="71">
        <f t="shared" si="0"/>
        <v>0</v>
      </c>
      <c r="X1" s="71">
        <f t="shared" si="0"/>
        <v>0</v>
      </c>
      <c r="Y1" s="71">
        <f t="shared" si="0"/>
        <v>0</v>
      </c>
      <c r="Z1" s="71">
        <f t="shared" si="0"/>
        <v>0</v>
      </c>
      <c r="AA1" s="96">
        <f t="shared" si="0"/>
        <v>0</v>
      </c>
      <c r="AB1" s="96">
        <f t="shared" si="0"/>
        <v>0</v>
      </c>
    </row>
    <row r="2" spans="1:28" x14ac:dyDescent="0.35">
      <c r="A2" s="83" t="s">
        <v>119</v>
      </c>
      <c r="B2" s="70"/>
      <c r="C2" s="84">
        <f>C22</f>
        <v>0</v>
      </c>
      <c r="D2" s="84">
        <f t="shared" ref="D2:AB2" si="1">D22</f>
        <v>0</v>
      </c>
      <c r="E2" s="84">
        <f t="shared" si="1"/>
        <v>0</v>
      </c>
      <c r="F2" s="84">
        <f t="shared" si="1"/>
        <v>0</v>
      </c>
      <c r="G2" s="84">
        <f t="shared" si="1"/>
        <v>0</v>
      </c>
      <c r="H2" s="84">
        <f t="shared" si="1"/>
        <v>0</v>
      </c>
      <c r="I2" s="84">
        <f t="shared" si="1"/>
        <v>0</v>
      </c>
      <c r="J2" s="84">
        <f t="shared" si="1"/>
        <v>0</v>
      </c>
      <c r="K2" s="84">
        <f t="shared" si="1"/>
        <v>0</v>
      </c>
      <c r="L2" s="84">
        <f t="shared" si="1"/>
        <v>0</v>
      </c>
      <c r="M2" s="84">
        <f t="shared" si="1"/>
        <v>0</v>
      </c>
      <c r="N2" s="84">
        <f t="shared" si="1"/>
        <v>0</v>
      </c>
      <c r="O2" s="102">
        <f t="shared" si="1"/>
        <v>0</v>
      </c>
      <c r="P2" s="84">
        <f t="shared" si="1"/>
        <v>0</v>
      </c>
      <c r="Q2" s="84">
        <f t="shared" si="1"/>
        <v>0</v>
      </c>
      <c r="R2" s="84">
        <f t="shared" si="1"/>
        <v>0</v>
      </c>
      <c r="S2" s="84">
        <f t="shared" si="1"/>
        <v>0</v>
      </c>
      <c r="T2" s="84">
        <f t="shared" si="1"/>
        <v>0</v>
      </c>
      <c r="U2" s="84">
        <f t="shared" si="1"/>
        <v>0</v>
      </c>
      <c r="V2" s="84">
        <f t="shared" si="1"/>
        <v>0</v>
      </c>
      <c r="W2" s="84">
        <f t="shared" si="1"/>
        <v>0</v>
      </c>
      <c r="X2" s="84">
        <f t="shared" si="1"/>
        <v>0</v>
      </c>
      <c r="Y2" s="84">
        <f t="shared" si="1"/>
        <v>0</v>
      </c>
      <c r="Z2" s="84">
        <f t="shared" si="1"/>
        <v>0</v>
      </c>
      <c r="AA2" s="97">
        <f t="shared" si="1"/>
        <v>0</v>
      </c>
      <c r="AB2" s="97">
        <f t="shared" si="1"/>
        <v>0</v>
      </c>
    </row>
    <row r="3" spans="1:28" x14ac:dyDescent="0.35">
      <c r="A3" s="83" t="s">
        <v>120</v>
      </c>
      <c r="B3" s="70"/>
      <c r="C3" s="84">
        <f>C41</f>
        <v>0</v>
      </c>
      <c r="D3" s="84">
        <f t="shared" ref="D3:AB3" si="2">D41</f>
        <v>0</v>
      </c>
      <c r="E3" s="84">
        <f t="shared" si="2"/>
        <v>0</v>
      </c>
      <c r="F3" s="84">
        <f t="shared" si="2"/>
        <v>0</v>
      </c>
      <c r="G3" s="84">
        <f t="shared" si="2"/>
        <v>0</v>
      </c>
      <c r="H3" s="84">
        <f t="shared" si="2"/>
        <v>0</v>
      </c>
      <c r="I3" s="84">
        <f t="shared" si="2"/>
        <v>0</v>
      </c>
      <c r="J3" s="84">
        <f t="shared" si="2"/>
        <v>0</v>
      </c>
      <c r="K3" s="84">
        <f t="shared" si="2"/>
        <v>0</v>
      </c>
      <c r="L3" s="84">
        <f t="shared" si="2"/>
        <v>0</v>
      </c>
      <c r="M3" s="84">
        <f t="shared" si="2"/>
        <v>0</v>
      </c>
      <c r="N3" s="84">
        <f t="shared" si="2"/>
        <v>0</v>
      </c>
      <c r="O3" s="84">
        <f t="shared" si="2"/>
        <v>0</v>
      </c>
      <c r="P3" s="84">
        <f t="shared" si="2"/>
        <v>0</v>
      </c>
      <c r="Q3" s="84">
        <f t="shared" si="2"/>
        <v>0</v>
      </c>
      <c r="R3" s="84">
        <f t="shared" si="2"/>
        <v>0</v>
      </c>
      <c r="S3" s="84">
        <f t="shared" si="2"/>
        <v>0</v>
      </c>
      <c r="T3" s="84">
        <f t="shared" si="2"/>
        <v>0</v>
      </c>
      <c r="U3" s="84">
        <f t="shared" si="2"/>
        <v>0</v>
      </c>
      <c r="V3" s="84">
        <f t="shared" si="2"/>
        <v>0</v>
      </c>
      <c r="W3" s="84">
        <f t="shared" si="2"/>
        <v>0</v>
      </c>
      <c r="X3" s="84">
        <f t="shared" si="2"/>
        <v>0</v>
      </c>
      <c r="Y3" s="84">
        <f t="shared" si="2"/>
        <v>0</v>
      </c>
      <c r="Z3" s="84">
        <f t="shared" si="2"/>
        <v>0</v>
      </c>
      <c r="AA3" s="97">
        <f t="shared" si="2"/>
        <v>0</v>
      </c>
      <c r="AB3" s="97">
        <f t="shared" si="2"/>
        <v>0</v>
      </c>
    </row>
    <row r="4" spans="1:28" x14ac:dyDescent="0.35">
      <c r="O4" s="103"/>
      <c r="AA4" s="30"/>
      <c r="AB4" s="30"/>
    </row>
    <row r="5" spans="1:28" x14ac:dyDescent="0.35">
      <c r="A5" s="78" t="s">
        <v>19</v>
      </c>
      <c r="B5" s="73"/>
      <c r="C5" s="74" t="s">
        <v>0</v>
      </c>
      <c r="D5" s="75" t="s">
        <v>1</v>
      </c>
      <c r="E5" s="75" t="s">
        <v>2</v>
      </c>
      <c r="F5" s="75" t="s">
        <v>3</v>
      </c>
      <c r="G5" s="75" t="s">
        <v>4</v>
      </c>
      <c r="H5" s="75" t="s">
        <v>5</v>
      </c>
      <c r="I5" s="75" t="s">
        <v>6</v>
      </c>
      <c r="J5" s="75" t="s">
        <v>7</v>
      </c>
      <c r="K5" s="75" t="s">
        <v>8</v>
      </c>
      <c r="L5" s="75" t="s">
        <v>9</v>
      </c>
      <c r="M5" s="75" t="s">
        <v>10</v>
      </c>
      <c r="N5" s="75" t="s">
        <v>11</v>
      </c>
      <c r="O5" s="104" t="s">
        <v>86</v>
      </c>
      <c r="P5" s="75" t="s">
        <v>87</v>
      </c>
      <c r="Q5" s="75" t="s">
        <v>88</v>
      </c>
      <c r="R5" s="75" t="s">
        <v>89</v>
      </c>
      <c r="S5" s="75" t="s">
        <v>90</v>
      </c>
      <c r="T5" s="75" t="s">
        <v>91</v>
      </c>
      <c r="U5" s="75" t="s">
        <v>92</v>
      </c>
      <c r="V5" s="75" t="s">
        <v>93</v>
      </c>
      <c r="W5" s="75" t="s">
        <v>94</v>
      </c>
      <c r="X5" s="75" t="s">
        <v>95</v>
      </c>
      <c r="Y5" s="75" t="s">
        <v>96</v>
      </c>
      <c r="Z5" s="75" t="s">
        <v>97</v>
      </c>
      <c r="AA5" s="98" t="s">
        <v>121</v>
      </c>
      <c r="AB5" s="98" t="s">
        <v>122</v>
      </c>
    </row>
    <row r="6" spans="1:28" x14ac:dyDescent="0.35">
      <c r="A6" s="81" t="s">
        <v>20</v>
      </c>
      <c r="B6" s="72" t="s">
        <v>146</v>
      </c>
      <c r="C6" s="72">
        <f>SUM(C7:C13)</f>
        <v>0</v>
      </c>
      <c r="D6" s="72">
        <f>SUM(D7:D13)</f>
        <v>0</v>
      </c>
      <c r="E6" s="72">
        <f>SUM(E7:E13)</f>
        <v>0</v>
      </c>
      <c r="F6" s="72">
        <f t="shared" ref="F6:N6" si="3">SUM(F7:F13)</f>
        <v>0</v>
      </c>
      <c r="G6" s="72">
        <f t="shared" si="3"/>
        <v>0</v>
      </c>
      <c r="H6" s="72">
        <f t="shared" si="3"/>
        <v>0</v>
      </c>
      <c r="I6" s="72">
        <f t="shared" si="3"/>
        <v>0</v>
      </c>
      <c r="J6" s="72">
        <f t="shared" si="3"/>
        <v>0</v>
      </c>
      <c r="K6" s="72">
        <f t="shared" si="3"/>
        <v>0</v>
      </c>
      <c r="L6" s="72">
        <f t="shared" si="3"/>
        <v>0</v>
      </c>
      <c r="M6" s="72">
        <f t="shared" si="3"/>
        <v>0</v>
      </c>
      <c r="N6" s="72">
        <f t="shared" si="3"/>
        <v>0</v>
      </c>
      <c r="O6" s="105">
        <f>SUM(O7:O13)</f>
        <v>0</v>
      </c>
      <c r="P6" s="72">
        <f>SUM(P7:P13)</f>
        <v>0</v>
      </c>
      <c r="Q6" s="72">
        <f t="shared" ref="Q6:AA6" si="4">SUM(Q7:Q13)</f>
        <v>0</v>
      </c>
      <c r="R6" s="72">
        <f t="shared" si="4"/>
        <v>0</v>
      </c>
      <c r="S6" s="72">
        <f t="shared" si="4"/>
        <v>0</v>
      </c>
      <c r="T6" s="72">
        <f t="shared" si="4"/>
        <v>0</v>
      </c>
      <c r="U6" s="72">
        <f t="shared" si="4"/>
        <v>0</v>
      </c>
      <c r="V6" s="72">
        <f t="shared" si="4"/>
        <v>0</v>
      </c>
      <c r="W6" s="72">
        <f t="shared" si="4"/>
        <v>0</v>
      </c>
      <c r="X6" s="72">
        <f t="shared" si="4"/>
        <v>0</v>
      </c>
      <c r="Y6" s="72">
        <f t="shared" si="4"/>
        <v>0</v>
      </c>
      <c r="Z6" s="72">
        <f t="shared" si="4"/>
        <v>0</v>
      </c>
      <c r="AA6" s="185">
        <f t="shared" si="4"/>
        <v>0</v>
      </c>
      <c r="AB6" s="185">
        <f>SUM(AB7:AB13)</f>
        <v>0</v>
      </c>
    </row>
    <row r="7" spans="1:28" ht="13.5" customHeight="1" x14ac:dyDescent="0.35">
      <c r="A7" s="80" t="s">
        <v>37</v>
      </c>
      <c r="B7" s="7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106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185">
        <f>SUM(C7:N7)</f>
        <v>0</v>
      </c>
      <c r="AB7" s="185">
        <f>SUM(O7:Z7)</f>
        <v>0</v>
      </c>
    </row>
    <row r="8" spans="1:28" ht="13.5" customHeight="1" x14ac:dyDescent="0.35">
      <c r="A8" s="80" t="s">
        <v>38</v>
      </c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106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185">
        <f t="shared" ref="AA8:AA13" si="5">SUM(C8:N8)</f>
        <v>0</v>
      </c>
      <c r="AB8" s="185">
        <f t="shared" ref="AB8:AB13" si="6">SUM(O8:Z8)</f>
        <v>0</v>
      </c>
    </row>
    <row r="9" spans="1:28" ht="13.5" customHeight="1" x14ac:dyDescent="0.35">
      <c r="A9" s="80" t="s">
        <v>39</v>
      </c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106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185">
        <f t="shared" si="5"/>
        <v>0</v>
      </c>
      <c r="AB9" s="185">
        <f t="shared" si="6"/>
        <v>0</v>
      </c>
    </row>
    <row r="10" spans="1:28" ht="13.5" customHeight="1" x14ac:dyDescent="0.35">
      <c r="A10" s="80" t="s">
        <v>40</v>
      </c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106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185">
        <f t="shared" si="5"/>
        <v>0</v>
      </c>
      <c r="AB10" s="185">
        <f t="shared" si="6"/>
        <v>0</v>
      </c>
    </row>
    <row r="11" spans="1:28" ht="13.5" customHeight="1" x14ac:dyDescent="0.35">
      <c r="A11" s="80" t="s">
        <v>41</v>
      </c>
      <c r="B11" s="7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106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185">
        <f t="shared" si="5"/>
        <v>0</v>
      </c>
      <c r="AB11" s="185">
        <f t="shared" si="6"/>
        <v>0</v>
      </c>
    </row>
    <row r="12" spans="1:28" ht="13.5" customHeight="1" x14ac:dyDescent="0.35">
      <c r="A12" s="80" t="s">
        <v>42</v>
      </c>
      <c r="B12" s="76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106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185">
        <f t="shared" si="5"/>
        <v>0</v>
      </c>
      <c r="AB12" s="185">
        <f t="shared" si="6"/>
        <v>0</v>
      </c>
    </row>
    <row r="13" spans="1:28" ht="13.5" customHeight="1" x14ac:dyDescent="0.35">
      <c r="A13" s="80" t="s">
        <v>15</v>
      </c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106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185">
        <f t="shared" si="5"/>
        <v>0</v>
      </c>
      <c r="AB13" s="185">
        <f t="shared" si="6"/>
        <v>0</v>
      </c>
    </row>
    <row r="14" spans="1:28" ht="13.5" customHeight="1" x14ac:dyDescent="0.35">
      <c r="A14" s="82" t="s">
        <v>21</v>
      </c>
      <c r="B14" s="72"/>
      <c r="C14" s="72">
        <f t="shared" ref="C14:Z14" si="7">SUM(C15:C17)</f>
        <v>0</v>
      </c>
      <c r="D14" s="72">
        <f t="shared" si="7"/>
        <v>0</v>
      </c>
      <c r="E14" s="72">
        <f t="shared" si="7"/>
        <v>0</v>
      </c>
      <c r="F14" s="72">
        <f t="shared" si="7"/>
        <v>0</v>
      </c>
      <c r="G14" s="72">
        <f t="shared" si="7"/>
        <v>0</v>
      </c>
      <c r="H14" s="72">
        <f t="shared" si="7"/>
        <v>0</v>
      </c>
      <c r="I14" s="72">
        <f t="shared" si="7"/>
        <v>0</v>
      </c>
      <c r="J14" s="72">
        <f t="shared" si="7"/>
        <v>0</v>
      </c>
      <c r="K14" s="72">
        <f t="shared" si="7"/>
        <v>0</v>
      </c>
      <c r="L14" s="72">
        <f t="shared" si="7"/>
        <v>0</v>
      </c>
      <c r="M14" s="72">
        <f t="shared" si="7"/>
        <v>0</v>
      </c>
      <c r="N14" s="72">
        <f t="shared" si="7"/>
        <v>0</v>
      </c>
      <c r="O14" s="105">
        <f t="shared" si="7"/>
        <v>0</v>
      </c>
      <c r="P14" s="72">
        <f t="shared" si="7"/>
        <v>0</v>
      </c>
      <c r="Q14" s="72">
        <f t="shared" si="7"/>
        <v>0</v>
      </c>
      <c r="R14" s="72">
        <f t="shared" si="7"/>
        <v>0</v>
      </c>
      <c r="S14" s="72">
        <f t="shared" si="7"/>
        <v>0</v>
      </c>
      <c r="T14" s="72">
        <f t="shared" si="7"/>
        <v>0</v>
      </c>
      <c r="U14" s="72">
        <f t="shared" si="7"/>
        <v>0</v>
      </c>
      <c r="V14" s="72">
        <f t="shared" si="7"/>
        <v>0</v>
      </c>
      <c r="W14" s="72">
        <f t="shared" si="7"/>
        <v>0</v>
      </c>
      <c r="X14" s="72">
        <f t="shared" si="7"/>
        <v>0</v>
      </c>
      <c r="Y14" s="72">
        <f t="shared" si="7"/>
        <v>0</v>
      </c>
      <c r="Z14" s="72">
        <f t="shared" si="7"/>
        <v>0</v>
      </c>
      <c r="AA14" s="185">
        <f t="shared" ref="AA14:AA22" si="8">SUM(C14:N14)</f>
        <v>0</v>
      </c>
      <c r="AB14" s="185">
        <f t="shared" ref="AB14:AB22" si="9">SUM(O14:Z14)</f>
        <v>0</v>
      </c>
    </row>
    <row r="15" spans="1:28" ht="13.5" customHeight="1" x14ac:dyDescent="0.35">
      <c r="A15" s="80" t="s">
        <v>43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106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185">
        <f t="shared" si="8"/>
        <v>0</v>
      </c>
      <c r="AB15" s="185">
        <f t="shared" si="9"/>
        <v>0</v>
      </c>
    </row>
    <row r="16" spans="1:28" ht="13.5" customHeight="1" x14ac:dyDescent="0.35">
      <c r="A16" s="80" t="s">
        <v>44</v>
      </c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106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185">
        <f t="shared" si="8"/>
        <v>0</v>
      </c>
      <c r="AB16" s="185">
        <f t="shared" si="9"/>
        <v>0</v>
      </c>
    </row>
    <row r="17" spans="1:28" ht="13.5" customHeight="1" x14ac:dyDescent="0.35">
      <c r="A17" s="80" t="s">
        <v>101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106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185">
        <f t="shared" si="8"/>
        <v>0</v>
      </c>
      <c r="AB17" s="185">
        <f t="shared" si="9"/>
        <v>0</v>
      </c>
    </row>
    <row r="18" spans="1:28" ht="13.5" customHeight="1" x14ac:dyDescent="0.35">
      <c r="A18" s="82" t="s">
        <v>22</v>
      </c>
      <c r="B18" s="72"/>
      <c r="C18" s="72">
        <f t="shared" ref="C18:Z18" si="10">SUM(C19:C21)</f>
        <v>0</v>
      </c>
      <c r="D18" s="72">
        <f t="shared" si="10"/>
        <v>0</v>
      </c>
      <c r="E18" s="72">
        <f t="shared" si="10"/>
        <v>0</v>
      </c>
      <c r="F18" s="72">
        <f t="shared" si="10"/>
        <v>0</v>
      </c>
      <c r="G18" s="72">
        <f t="shared" si="10"/>
        <v>0</v>
      </c>
      <c r="H18" s="72">
        <f t="shared" si="10"/>
        <v>0</v>
      </c>
      <c r="I18" s="72">
        <f t="shared" si="10"/>
        <v>0</v>
      </c>
      <c r="J18" s="72">
        <f t="shared" si="10"/>
        <v>0</v>
      </c>
      <c r="K18" s="72">
        <f t="shared" si="10"/>
        <v>0</v>
      </c>
      <c r="L18" s="72">
        <f t="shared" si="10"/>
        <v>0</v>
      </c>
      <c r="M18" s="72">
        <f t="shared" si="10"/>
        <v>0</v>
      </c>
      <c r="N18" s="72">
        <f t="shared" si="10"/>
        <v>0</v>
      </c>
      <c r="O18" s="105">
        <f t="shared" si="10"/>
        <v>0</v>
      </c>
      <c r="P18" s="72">
        <f t="shared" si="10"/>
        <v>0</v>
      </c>
      <c r="Q18" s="72">
        <f t="shared" si="10"/>
        <v>0</v>
      </c>
      <c r="R18" s="72">
        <f t="shared" si="10"/>
        <v>0</v>
      </c>
      <c r="S18" s="72">
        <f t="shared" si="10"/>
        <v>0</v>
      </c>
      <c r="T18" s="72">
        <f t="shared" si="10"/>
        <v>0</v>
      </c>
      <c r="U18" s="72">
        <f t="shared" si="10"/>
        <v>0</v>
      </c>
      <c r="V18" s="72">
        <f t="shared" si="10"/>
        <v>0</v>
      </c>
      <c r="W18" s="72">
        <f t="shared" si="10"/>
        <v>0</v>
      </c>
      <c r="X18" s="72">
        <f t="shared" si="10"/>
        <v>0</v>
      </c>
      <c r="Y18" s="72">
        <f t="shared" si="10"/>
        <v>0</v>
      </c>
      <c r="Z18" s="72">
        <f t="shared" si="10"/>
        <v>0</v>
      </c>
      <c r="AA18" s="185">
        <f t="shared" si="8"/>
        <v>0</v>
      </c>
      <c r="AB18" s="185">
        <f t="shared" si="9"/>
        <v>0</v>
      </c>
    </row>
    <row r="19" spans="1:28" ht="13.5" customHeight="1" x14ac:dyDescent="0.35">
      <c r="A19" s="80" t="s">
        <v>45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106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185">
        <f t="shared" si="8"/>
        <v>0</v>
      </c>
      <c r="AB19" s="185">
        <f t="shared" si="9"/>
        <v>0</v>
      </c>
    </row>
    <row r="20" spans="1:28" ht="13.5" customHeight="1" x14ac:dyDescent="0.35">
      <c r="A20" s="80" t="s">
        <v>46</v>
      </c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106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185">
        <f t="shared" si="8"/>
        <v>0</v>
      </c>
      <c r="AB20" s="185">
        <f t="shared" si="9"/>
        <v>0</v>
      </c>
    </row>
    <row r="21" spans="1:28" ht="13.5" customHeight="1" x14ac:dyDescent="0.35">
      <c r="A21" s="80" t="s">
        <v>47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106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185">
        <f t="shared" si="8"/>
        <v>0</v>
      </c>
      <c r="AB21" s="185">
        <f t="shared" si="9"/>
        <v>0</v>
      </c>
    </row>
    <row r="22" spans="1:28" ht="13.5" customHeight="1" x14ac:dyDescent="0.35">
      <c r="A22" s="81" t="s">
        <v>23</v>
      </c>
      <c r="B22" s="72"/>
      <c r="C22" s="72">
        <f t="shared" ref="C22:Z22" si="11">SUM(C6,C14,C18)</f>
        <v>0</v>
      </c>
      <c r="D22" s="72">
        <f t="shared" si="11"/>
        <v>0</v>
      </c>
      <c r="E22" s="72">
        <f t="shared" si="11"/>
        <v>0</v>
      </c>
      <c r="F22" s="72">
        <f t="shared" si="11"/>
        <v>0</v>
      </c>
      <c r="G22" s="72">
        <f t="shared" si="11"/>
        <v>0</v>
      </c>
      <c r="H22" s="72">
        <f t="shared" si="11"/>
        <v>0</v>
      </c>
      <c r="I22" s="72">
        <f t="shared" si="11"/>
        <v>0</v>
      </c>
      <c r="J22" s="72">
        <f t="shared" si="11"/>
        <v>0</v>
      </c>
      <c r="K22" s="72">
        <f t="shared" si="11"/>
        <v>0</v>
      </c>
      <c r="L22" s="72">
        <f t="shared" si="11"/>
        <v>0</v>
      </c>
      <c r="M22" s="72">
        <f t="shared" si="11"/>
        <v>0</v>
      </c>
      <c r="N22" s="72">
        <f t="shared" si="11"/>
        <v>0</v>
      </c>
      <c r="O22" s="105">
        <f t="shared" si="11"/>
        <v>0</v>
      </c>
      <c r="P22" s="72">
        <f t="shared" si="11"/>
        <v>0</v>
      </c>
      <c r="Q22" s="72">
        <f t="shared" si="11"/>
        <v>0</v>
      </c>
      <c r="R22" s="72">
        <f t="shared" si="11"/>
        <v>0</v>
      </c>
      <c r="S22" s="72">
        <f t="shared" si="11"/>
        <v>0</v>
      </c>
      <c r="T22" s="72">
        <f t="shared" si="11"/>
        <v>0</v>
      </c>
      <c r="U22" s="72">
        <f t="shared" si="11"/>
        <v>0</v>
      </c>
      <c r="V22" s="72">
        <f t="shared" si="11"/>
        <v>0</v>
      </c>
      <c r="W22" s="72">
        <f t="shared" si="11"/>
        <v>0</v>
      </c>
      <c r="X22" s="72">
        <f t="shared" si="11"/>
        <v>0</v>
      </c>
      <c r="Y22" s="72">
        <f t="shared" si="11"/>
        <v>0</v>
      </c>
      <c r="Z22" s="72">
        <f t="shared" si="11"/>
        <v>0</v>
      </c>
      <c r="AA22" s="185">
        <f t="shared" si="8"/>
        <v>0</v>
      </c>
      <c r="AB22" s="185">
        <f t="shared" si="9"/>
        <v>0</v>
      </c>
    </row>
    <row r="23" spans="1:28" x14ac:dyDescent="0.35">
      <c r="A23" s="79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0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100"/>
      <c r="AB23" s="100"/>
    </row>
    <row r="24" spans="1:28" x14ac:dyDescent="0.35">
      <c r="A24" s="78" t="s">
        <v>147</v>
      </c>
      <c r="B24" s="73"/>
      <c r="C24" s="74" t="s">
        <v>0</v>
      </c>
      <c r="D24" s="75" t="s">
        <v>1</v>
      </c>
      <c r="E24" s="75" t="s">
        <v>2</v>
      </c>
      <c r="F24" s="75" t="s">
        <v>3</v>
      </c>
      <c r="G24" s="75" t="s">
        <v>4</v>
      </c>
      <c r="H24" s="75" t="s">
        <v>5</v>
      </c>
      <c r="I24" s="75" t="s">
        <v>6</v>
      </c>
      <c r="J24" s="75" t="s">
        <v>7</v>
      </c>
      <c r="K24" s="75" t="s">
        <v>8</v>
      </c>
      <c r="L24" s="75" t="s">
        <v>9</v>
      </c>
      <c r="M24" s="75" t="s">
        <v>10</v>
      </c>
      <c r="N24" s="75" t="s">
        <v>11</v>
      </c>
      <c r="O24" s="104" t="s">
        <v>86</v>
      </c>
      <c r="P24" s="75" t="s">
        <v>87</v>
      </c>
      <c r="Q24" s="75" t="s">
        <v>88</v>
      </c>
      <c r="R24" s="75" t="s">
        <v>89</v>
      </c>
      <c r="S24" s="75" t="s">
        <v>90</v>
      </c>
      <c r="T24" s="75" t="s">
        <v>91</v>
      </c>
      <c r="U24" s="75" t="s">
        <v>92</v>
      </c>
      <c r="V24" s="75" t="s">
        <v>93</v>
      </c>
      <c r="W24" s="75" t="s">
        <v>94</v>
      </c>
      <c r="X24" s="75" t="s">
        <v>95</v>
      </c>
      <c r="Y24" s="75" t="s">
        <v>96</v>
      </c>
      <c r="Z24" s="75" t="s">
        <v>97</v>
      </c>
      <c r="AA24" s="98" t="s">
        <v>121</v>
      </c>
      <c r="AB24" s="98" t="s">
        <v>122</v>
      </c>
    </row>
    <row r="25" spans="1:28" x14ac:dyDescent="0.35">
      <c r="A25" s="81" t="s">
        <v>148</v>
      </c>
      <c r="B25" s="72" t="s">
        <v>146</v>
      </c>
      <c r="C25" s="72">
        <f>SUM(C26:C32)</f>
        <v>0</v>
      </c>
      <c r="D25" s="72">
        <f>SUM(D26:D32)</f>
        <v>0</v>
      </c>
      <c r="E25" s="72">
        <f>SUM(E26:E32)</f>
        <v>0</v>
      </c>
      <c r="F25" s="72">
        <f t="shared" ref="F25:N25" si="12">SUM(F26:F32)</f>
        <v>0</v>
      </c>
      <c r="G25" s="72">
        <f t="shared" si="12"/>
        <v>0</v>
      </c>
      <c r="H25" s="72">
        <f t="shared" si="12"/>
        <v>0</v>
      </c>
      <c r="I25" s="72">
        <f t="shared" si="12"/>
        <v>0</v>
      </c>
      <c r="J25" s="72">
        <f t="shared" si="12"/>
        <v>0</v>
      </c>
      <c r="K25" s="72">
        <f t="shared" si="12"/>
        <v>0</v>
      </c>
      <c r="L25" s="72">
        <f t="shared" si="12"/>
        <v>0</v>
      </c>
      <c r="M25" s="72">
        <f t="shared" si="12"/>
        <v>0</v>
      </c>
      <c r="N25" s="72">
        <f t="shared" si="12"/>
        <v>0</v>
      </c>
      <c r="O25" s="105">
        <f>SUM(O26:O32)</f>
        <v>0</v>
      </c>
      <c r="P25" s="72">
        <f>SUM(P26:P32)</f>
        <v>0</v>
      </c>
      <c r="Q25" s="72">
        <f t="shared" ref="Q25:AA25" si="13">SUM(Q26:Q32)</f>
        <v>0</v>
      </c>
      <c r="R25" s="72">
        <f t="shared" si="13"/>
        <v>0</v>
      </c>
      <c r="S25" s="72">
        <f t="shared" si="13"/>
        <v>0</v>
      </c>
      <c r="T25" s="72">
        <f t="shared" si="13"/>
        <v>0</v>
      </c>
      <c r="U25" s="72">
        <f t="shared" si="13"/>
        <v>0</v>
      </c>
      <c r="V25" s="72">
        <f t="shared" si="13"/>
        <v>0</v>
      </c>
      <c r="W25" s="72">
        <f t="shared" si="13"/>
        <v>0</v>
      </c>
      <c r="X25" s="72">
        <f t="shared" si="13"/>
        <v>0</v>
      </c>
      <c r="Y25" s="72">
        <f t="shared" si="13"/>
        <v>0</v>
      </c>
      <c r="Z25" s="72">
        <f t="shared" si="13"/>
        <v>0</v>
      </c>
      <c r="AA25" s="185">
        <f t="shared" si="13"/>
        <v>0</v>
      </c>
      <c r="AB25" s="185">
        <f>SUM(AB26:AB32)</f>
        <v>0</v>
      </c>
    </row>
    <row r="26" spans="1:28" x14ac:dyDescent="0.35">
      <c r="A26" s="80"/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106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185">
        <f>SUM(C26:N26)</f>
        <v>0</v>
      </c>
      <c r="AB26" s="185">
        <f>SUM(O26:Z26)</f>
        <v>0</v>
      </c>
    </row>
    <row r="27" spans="1:28" x14ac:dyDescent="0.35">
      <c r="A27" s="80"/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106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185">
        <f t="shared" ref="AA27:AA41" si="14">SUM(C27:N27)</f>
        <v>0</v>
      </c>
      <c r="AB27" s="185">
        <f t="shared" ref="AB27:AB41" si="15">SUM(O27:Z27)</f>
        <v>0</v>
      </c>
    </row>
    <row r="28" spans="1:28" x14ac:dyDescent="0.35">
      <c r="A28" s="80"/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106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185">
        <f t="shared" si="14"/>
        <v>0</v>
      </c>
      <c r="AB28" s="185">
        <f t="shared" si="15"/>
        <v>0</v>
      </c>
    </row>
    <row r="29" spans="1:28" x14ac:dyDescent="0.35">
      <c r="A29" s="80"/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106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185">
        <f t="shared" si="14"/>
        <v>0</v>
      </c>
      <c r="AB29" s="185">
        <f t="shared" si="15"/>
        <v>0</v>
      </c>
    </row>
    <row r="30" spans="1:28" x14ac:dyDescent="0.35">
      <c r="A30" s="80"/>
      <c r="B30" s="76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106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185">
        <f t="shared" si="14"/>
        <v>0</v>
      </c>
      <c r="AB30" s="185">
        <f t="shared" si="15"/>
        <v>0</v>
      </c>
    </row>
    <row r="31" spans="1:28" x14ac:dyDescent="0.35">
      <c r="A31" s="80"/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106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185">
        <f t="shared" si="14"/>
        <v>0</v>
      </c>
      <c r="AB31" s="185">
        <f t="shared" si="15"/>
        <v>0</v>
      </c>
    </row>
    <row r="32" spans="1:28" x14ac:dyDescent="0.35">
      <c r="A32" s="80"/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106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185">
        <f t="shared" si="14"/>
        <v>0</v>
      </c>
      <c r="AB32" s="185">
        <f t="shared" si="15"/>
        <v>0</v>
      </c>
    </row>
    <row r="33" spans="1:28" x14ac:dyDescent="0.35">
      <c r="A33" s="82" t="s">
        <v>149</v>
      </c>
      <c r="B33" s="72"/>
      <c r="C33" s="72">
        <f t="shared" ref="C33:Z33" si="16">SUM(C34:C36)</f>
        <v>0</v>
      </c>
      <c r="D33" s="72">
        <f t="shared" si="16"/>
        <v>0</v>
      </c>
      <c r="E33" s="72">
        <f t="shared" si="16"/>
        <v>0</v>
      </c>
      <c r="F33" s="72">
        <f t="shared" si="16"/>
        <v>0</v>
      </c>
      <c r="G33" s="72">
        <f t="shared" si="16"/>
        <v>0</v>
      </c>
      <c r="H33" s="72">
        <f t="shared" si="16"/>
        <v>0</v>
      </c>
      <c r="I33" s="72">
        <f t="shared" si="16"/>
        <v>0</v>
      </c>
      <c r="J33" s="72">
        <f t="shared" si="16"/>
        <v>0</v>
      </c>
      <c r="K33" s="72">
        <f t="shared" si="16"/>
        <v>0</v>
      </c>
      <c r="L33" s="72">
        <f t="shared" si="16"/>
        <v>0</v>
      </c>
      <c r="M33" s="72">
        <f t="shared" si="16"/>
        <v>0</v>
      </c>
      <c r="N33" s="72">
        <f t="shared" si="16"/>
        <v>0</v>
      </c>
      <c r="O33" s="105">
        <f t="shared" si="16"/>
        <v>0</v>
      </c>
      <c r="P33" s="72">
        <f t="shared" si="16"/>
        <v>0</v>
      </c>
      <c r="Q33" s="72">
        <f t="shared" si="16"/>
        <v>0</v>
      </c>
      <c r="R33" s="72">
        <f t="shared" si="16"/>
        <v>0</v>
      </c>
      <c r="S33" s="72">
        <f t="shared" si="16"/>
        <v>0</v>
      </c>
      <c r="T33" s="72">
        <f t="shared" si="16"/>
        <v>0</v>
      </c>
      <c r="U33" s="72">
        <f t="shared" si="16"/>
        <v>0</v>
      </c>
      <c r="V33" s="72">
        <f t="shared" si="16"/>
        <v>0</v>
      </c>
      <c r="W33" s="72">
        <f t="shared" si="16"/>
        <v>0</v>
      </c>
      <c r="X33" s="72">
        <f t="shared" si="16"/>
        <v>0</v>
      </c>
      <c r="Y33" s="72">
        <f t="shared" si="16"/>
        <v>0</v>
      </c>
      <c r="Z33" s="72">
        <f t="shared" si="16"/>
        <v>0</v>
      </c>
      <c r="AA33" s="185">
        <f t="shared" si="14"/>
        <v>0</v>
      </c>
      <c r="AB33" s="185">
        <f t="shared" si="15"/>
        <v>0</v>
      </c>
    </row>
    <row r="34" spans="1:28" x14ac:dyDescent="0.35">
      <c r="A34" s="80"/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106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185">
        <f t="shared" si="14"/>
        <v>0</v>
      </c>
      <c r="AB34" s="185">
        <f t="shared" si="15"/>
        <v>0</v>
      </c>
    </row>
    <row r="35" spans="1:28" x14ac:dyDescent="0.35">
      <c r="A35" s="80"/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106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185">
        <f t="shared" si="14"/>
        <v>0</v>
      </c>
      <c r="AB35" s="185">
        <f t="shared" si="15"/>
        <v>0</v>
      </c>
    </row>
    <row r="36" spans="1:28" x14ac:dyDescent="0.35">
      <c r="A36" s="80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106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185">
        <f t="shared" si="14"/>
        <v>0</v>
      </c>
      <c r="AB36" s="185">
        <f t="shared" si="15"/>
        <v>0</v>
      </c>
    </row>
    <row r="37" spans="1:28" x14ac:dyDescent="0.35">
      <c r="A37" s="82" t="s">
        <v>22</v>
      </c>
      <c r="B37" s="72"/>
      <c r="C37" s="72">
        <f t="shared" ref="C37:Z37" si="17">SUM(C38:C40)</f>
        <v>0</v>
      </c>
      <c r="D37" s="72">
        <f t="shared" si="17"/>
        <v>0</v>
      </c>
      <c r="E37" s="72">
        <f t="shared" si="17"/>
        <v>0</v>
      </c>
      <c r="F37" s="72">
        <f t="shared" si="17"/>
        <v>0</v>
      </c>
      <c r="G37" s="72">
        <f t="shared" si="17"/>
        <v>0</v>
      </c>
      <c r="H37" s="72">
        <f t="shared" si="17"/>
        <v>0</v>
      </c>
      <c r="I37" s="72">
        <f t="shared" si="17"/>
        <v>0</v>
      </c>
      <c r="J37" s="72">
        <f t="shared" si="17"/>
        <v>0</v>
      </c>
      <c r="K37" s="72">
        <f t="shared" si="17"/>
        <v>0</v>
      </c>
      <c r="L37" s="72">
        <f t="shared" si="17"/>
        <v>0</v>
      </c>
      <c r="M37" s="72">
        <f t="shared" si="17"/>
        <v>0</v>
      </c>
      <c r="N37" s="72">
        <f t="shared" si="17"/>
        <v>0</v>
      </c>
      <c r="O37" s="105">
        <f t="shared" si="17"/>
        <v>0</v>
      </c>
      <c r="P37" s="72">
        <f t="shared" si="17"/>
        <v>0</v>
      </c>
      <c r="Q37" s="72">
        <f t="shared" si="17"/>
        <v>0</v>
      </c>
      <c r="R37" s="72">
        <f t="shared" si="17"/>
        <v>0</v>
      </c>
      <c r="S37" s="72">
        <f t="shared" si="17"/>
        <v>0</v>
      </c>
      <c r="T37" s="72">
        <f t="shared" si="17"/>
        <v>0</v>
      </c>
      <c r="U37" s="72">
        <f t="shared" si="17"/>
        <v>0</v>
      </c>
      <c r="V37" s="72">
        <f t="shared" si="17"/>
        <v>0</v>
      </c>
      <c r="W37" s="72">
        <f t="shared" si="17"/>
        <v>0</v>
      </c>
      <c r="X37" s="72">
        <f t="shared" si="17"/>
        <v>0</v>
      </c>
      <c r="Y37" s="72">
        <f t="shared" si="17"/>
        <v>0</v>
      </c>
      <c r="Z37" s="72">
        <f t="shared" si="17"/>
        <v>0</v>
      </c>
      <c r="AA37" s="185">
        <f t="shared" si="14"/>
        <v>0</v>
      </c>
      <c r="AB37" s="185">
        <f t="shared" si="15"/>
        <v>0</v>
      </c>
    </row>
    <row r="38" spans="1:28" x14ac:dyDescent="0.35">
      <c r="A38" s="80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106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185">
        <f t="shared" si="14"/>
        <v>0</v>
      </c>
      <c r="AB38" s="185">
        <f t="shared" si="15"/>
        <v>0</v>
      </c>
    </row>
    <row r="39" spans="1:28" x14ac:dyDescent="0.35">
      <c r="A39" s="80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106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185">
        <f t="shared" si="14"/>
        <v>0</v>
      </c>
      <c r="AB39" s="185">
        <f t="shared" si="15"/>
        <v>0</v>
      </c>
    </row>
    <row r="40" spans="1:28" x14ac:dyDescent="0.35">
      <c r="A40" s="80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106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185">
        <f t="shared" si="14"/>
        <v>0</v>
      </c>
      <c r="AB40" s="185">
        <f t="shared" si="15"/>
        <v>0</v>
      </c>
    </row>
    <row r="41" spans="1:28" x14ac:dyDescent="0.35">
      <c r="A41" s="81" t="s">
        <v>150</v>
      </c>
      <c r="B41" s="72"/>
      <c r="C41" s="72">
        <f t="shared" ref="C41:Z41" si="18">SUM(C25,C33,C37)</f>
        <v>0</v>
      </c>
      <c r="D41" s="72">
        <f t="shared" si="18"/>
        <v>0</v>
      </c>
      <c r="E41" s="72">
        <f t="shared" si="18"/>
        <v>0</v>
      </c>
      <c r="F41" s="72">
        <f t="shared" si="18"/>
        <v>0</v>
      </c>
      <c r="G41" s="72">
        <f t="shared" si="18"/>
        <v>0</v>
      </c>
      <c r="H41" s="72">
        <f t="shared" si="18"/>
        <v>0</v>
      </c>
      <c r="I41" s="72">
        <f t="shared" si="18"/>
        <v>0</v>
      </c>
      <c r="J41" s="72">
        <f t="shared" si="18"/>
        <v>0</v>
      </c>
      <c r="K41" s="72">
        <f t="shared" si="18"/>
        <v>0</v>
      </c>
      <c r="L41" s="72">
        <f t="shared" si="18"/>
        <v>0</v>
      </c>
      <c r="M41" s="72">
        <f t="shared" si="18"/>
        <v>0</v>
      </c>
      <c r="N41" s="72">
        <f t="shared" si="18"/>
        <v>0</v>
      </c>
      <c r="O41" s="105">
        <f t="shared" si="18"/>
        <v>0</v>
      </c>
      <c r="P41" s="72">
        <f t="shared" si="18"/>
        <v>0</v>
      </c>
      <c r="Q41" s="72">
        <f t="shared" si="18"/>
        <v>0</v>
      </c>
      <c r="R41" s="72">
        <f t="shared" si="18"/>
        <v>0</v>
      </c>
      <c r="S41" s="72">
        <f t="shared" si="18"/>
        <v>0</v>
      </c>
      <c r="T41" s="72">
        <f t="shared" si="18"/>
        <v>0</v>
      </c>
      <c r="U41" s="72">
        <f t="shared" si="18"/>
        <v>0</v>
      </c>
      <c r="V41" s="72">
        <f t="shared" si="18"/>
        <v>0</v>
      </c>
      <c r="W41" s="72">
        <f t="shared" si="18"/>
        <v>0</v>
      </c>
      <c r="X41" s="72">
        <f t="shared" si="18"/>
        <v>0</v>
      </c>
      <c r="Y41" s="72">
        <f t="shared" si="18"/>
        <v>0</v>
      </c>
      <c r="Z41" s="72">
        <f t="shared" si="18"/>
        <v>0</v>
      </c>
      <c r="AA41" s="185">
        <f t="shared" si="14"/>
        <v>0</v>
      </c>
      <c r="AB41" s="185">
        <f t="shared" si="15"/>
        <v>0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Benchmarks</vt:lpstr>
      <vt:lpstr>Premissas e rascunho</vt:lpstr>
      <vt:lpstr>DRE</vt:lpstr>
      <vt:lpstr>Analise Adwords</vt:lpstr>
      <vt:lpstr>Fluxo e investimentos</vt:lpstr>
      <vt:lpstr>Gráficos</vt:lpstr>
      <vt:lpstr>Vendas</vt:lpstr>
      <vt:lpstr>Custos</vt:lpstr>
      <vt:lpstr>Despesas</vt:lpstr>
      <vt:lpstr>Pessoal</vt:lpstr>
      <vt:lpstr>Resultado financeiro</vt:lpstr>
      <vt:lpstr>Capex</vt:lpstr>
      <vt:lpstr>CatMacDesp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Carlos</dc:creator>
  <cp:lastModifiedBy>Ricardo Esposto</cp:lastModifiedBy>
  <dcterms:created xsi:type="dcterms:W3CDTF">2012-02-14T19:04:32Z</dcterms:created>
  <dcterms:modified xsi:type="dcterms:W3CDTF">2018-06-05T18:05:40Z</dcterms:modified>
</cp:coreProperties>
</file>