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even\Desktop\Crowdfunding Analysis subfolder\"/>
    </mc:Choice>
  </mc:AlternateContent>
  <xr:revisionPtr revIDLastSave="0" documentId="13_ncr:1_{741DE7FC-3BF8-4577-B414-C852FFDF2270}" xr6:coauthVersionLast="47" xr6:coauthVersionMax="47" xr10:uidLastSave="{00000000-0000-0000-0000-000000000000}"/>
  <bookViews>
    <workbookView xWindow="1152" yWindow="1152" windowWidth="11964" windowHeight="8880" firstSheet="6" activeTab="6" xr2:uid="{00000000-000D-0000-FFFF-FFFF00000000}"/>
  </bookViews>
  <sheets>
    <sheet name="Category Statistics" sheetId="6" r:id="rId1"/>
    <sheet name="Sheet8" sheetId="9" r:id="rId2"/>
    <sheet name="Sheet10" sheetId="11" r:id="rId3"/>
    <sheet name="Theater Outcome by Launch Date" sheetId="17" r:id="rId4"/>
    <sheet name="Kickstarter" sheetId="1" r:id="rId5"/>
    <sheet name="Descriptive Statistics" sheetId="31" r:id="rId6"/>
    <sheet name="Outcomes Based on Goals " sheetId="21" r:id="rId7"/>
    <sheet name="Edinburgh Research" sheetId="24" r:id="rId8"/>
    <sheet name="Outcomes Based on Launch Date" sheetId="10" r:id="rId9"/>
    <sheet name="Subcategory Statistics " sheetId="7" r:id="rId10"/>
  </sheets>
  <externalReferences>
    <externalReference r:id="rId11"/>
  </externalReferences>
  <definedNames>
    <definedName name="_xlnm._FilterDatabase" localSheetId="4" hidden="1">Kickstarter!$F:$F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21" l="1"/>
  <c r="C2" i="21"/>
  <c r="B3" i="21"/>
  <c r="C3" i="21"/>
  <c r="B4" i="21"/>
  <c r="C4" i="21"/>
  <c r="B5" i="21"/>
  <c r="C5" i="21"/>
  <c r="B6" i="21"/>
  <c r="C6" i="21"/>
  <c r="B7" i="21"/>
  <c r="C7" i="21"/>
  <c r="B8" i="21"/>
  <c r="C8" i="21"/>
  <c r="B9" i="21"/>
  <c r="C9" i="21"/>
  <c r="B10" i="21"/>
  <c r="C10" i="21"/>
  <c r="B11" i="21"/>
  <c r="C11" i="21"/>
  <c r="B12" i="21"/>
  <c r="C12" i="21"/>
  <c r="B13" i="21"/>
  <c r="C13" i="21"/>
  <c r="C24" i="31" l="1"/>
  <c r="B24" i="31"/>
  <c r="C23" i="31"/>
  <c r="B23" i="31"/>
  <c r="C21" i="31"/>
  <c r="B21" i="31"/>
  <c r="C20" i="31"/>
  <c r="B20" i="31"/>
  <c r="C13" i="31"/>
  <c r="C14" i="31" s="1"/>
  <c r="B13" i="31"/>
  <c r="C12" i="31"/>
  <c r="B12" i="31"/>
  <c r="B14" i="31" s="1"/>
  <c r="C11" i="31"/>
  <c r="B11" i="31"/>
  <c r="C10" i="31"/>
  <c r="B10" i="31"/>
  <c r="C9" i="31"/>
  <c r="B9" i="31"/>
  <c r="C6" i="31"/>
  <c r="B6" i="31"/>
  <c r="C5" i="31"/>
  <c r="C7" i="31" s="1"/>
  <c r="B5" i="31"/>
  <c r="B7" i="31" s="1"/>
  <c r="C4" i="31"/>
  <c r="B4" i="31"/>
  <c r="C3" i="31"/>
  <c r="B3" i="31"/>
  <c r="C2" i="31"/>
  <c r="B2" i="31"/>
  <c r="F6" i="24"/>
  <c r="F5" i="24"/>
  <c r="F4" i="24"/>
  <c r="F3" i="24"/>
  <c r="F2" i="24"/>
  <c r="D3" i="24"/>
  <c r="D4" i="24"/>
  <c r="D5" i="24"/>
  <c r="D6" i="24"/>
  <c r="D2" i="24"/>
  <c r="C3" i="24"/>
  <c r="C4" i="24"/>
  <c r="C5" i="24"/>
  <c r="C6" i="24"/>
  <c r="C2" i="24"/>
  <c r="B3" i="24"/>
  <c r="B4" i="24"/>
  <c r="B5" i="24"/>
  <c r="B6" i="24"/>
  <c r="B2" i="24"/>
  <c r="D13" i="21" l="1"/>
  <c r="D12" i="21"/>
  <c r="D11" i="21"/>
  <c r="D10" i="21"/>
  <c r="D9" i="21"/>
  <c r="D8" i="21"/>
  <c r="D6" i="21"/>
  <c r="D7" i="21"/>
  <c r="D3" i="21"/>
  <c r="D5" i="21"/>
  <c r="D4" i="21"/>
  <c r="D2" i="21"/>
  <c r="E8" i="21" l="1"/>
  <c r="E9" i="21"/>
  <c r="E6" i="21"/>
  <c r="F6" i="21" s="1"/>
  <c r="E12" i="21"/>
  <c r="E13" i="21"/>
  <c r="E4" i="21"/>
  <c r="H4" i="21" s="1"/>
  <c r="E7" i="21"/>
  <c r="E5" i="21"/>
  <c r="T48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4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4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4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4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4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G7" i="21" l="1"/>
  <c r="H7" i="21"/>
  <c r="F13" i="21"/>
  <c r="G13" i="21"/>
  <c r="H13" i="21"/>
  <c r="F12" i="21"/>
  <c r="G12" i="21"/>
  <c r="H12" i="21"/>
  <c r="F9" i="21"/>
  <c r="H9" i="21"/>
  <c r="G9" i="21"/>
  <c r="F8" i="21"/>
  <c r="G8" i="21"/>
  <c r="H8" i="21"/>
  <c r="F5" i="21"/>
  <c r="H5" i="21"/>
  <c r="G5" i="21"/>
  <c r="F7" i="21"/>
  <c r="F4" i="21"/>
  <c r="G4" i="21"/>
  <c r="H6" i="21"/>
  <c r="G6" i="21"/>
  <c r="E10" i="21"/>
  <c r="E11" i="21"/>
  <c r="E2" i="21"/>
  <c r="H2" i="21" s="1"/>
  <c r="E3" i="21"/>
  <c r="C1048576" i="21"/>
  <c r="D1048576" i="21"/>
  <c r="B1048576" i="21"/>
  <c r="G10" i="21" l="1"/>
  <c r="H10" i="21"/>
  <c r="H11" i="21"/>
  <c r="G11" i="21"/>
  <c r="XFD4" i="21"/>
  <c r="F2" i="21"/>
  <c r="G2" i="21"/>
  <c r="F11" i="21"/>
  <c r="F10" i="21"/>
  <c r="F3" i="21"/>
  <c r="H3" i="21"/>
  <c r="G3" i="21"/>
</calcChain>
</file>

<file path=xl/sharedStrings.xml><?xml version="1.0" encoding="utf-8"?>
<sst xmlns="http://schemas.openxmlformats.org/spreadsheetml/2006/main" count="33101" uniqueCount="8428">
  <si>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</si>
  <si>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</si>
  <si>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</si>
  <si>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</si>
  <si>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</si>
  <si>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</si>
  <si>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</si>
  <si>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</si>
  <si>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</si>
  <si>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</si>
  <si>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</si>
  <si>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</si>
  <si>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</si>
  <si>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</si>
  <si>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</si>
  <si>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</si>
  <si>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</si>
  <si>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</si>
  <si>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</si>
  <si>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</si>
  <si>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</si>
  <si>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</si>
  <si>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</si>
  <si>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</si>
  <si>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</si>
  <si>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</si>
  <si>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</si>
  <si>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</si>
  <si>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</si>
  <si>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</si>
  <si>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</si>
  <si>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</si>
  <si>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</si>
  <si>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</si>
  <si>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</si>
  <si>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</si>
  <si>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</si>
  <si>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</si>
  <si>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</si>
  <si>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</si>
  <si>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</si>
  <si>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</si>
  <si>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</si>
  <si>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</si>
  <si>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</si>
  <si>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</si>
  <si>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</si>
  <si>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</si>
  <si>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</si>
  <si>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</si>
  <si>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</si>
  <si>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</si>
  <si>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</si>
  <si>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</si>
  <si>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</si>
  <si>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</si>
  <si>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</si>
  <si>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</si>
  <si>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</si>
  <si>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</si>
  <si>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</si>
  <si>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</si>
  <si>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</si>
  <si>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</si>
  <si>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</si>
  <si>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</si>
  <si>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</si>
  <si>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</si>
  <si>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</si>
  <si>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</si>
  <si>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</si>
  <si>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</si>
  <si>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</si>
  <si>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</si>
  <si>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</si>
  <si>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</si>
  <si>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</si>
  <si>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</si>
  <si>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</si>
  <si>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</si>
  <si>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</si>
  <si>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</si>
  <si>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</si>
  <si>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</si>
  <si>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</si>
  <si>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</si>
  <si>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</si>
  <si>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</si>
  <si>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</si>
  <si>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</si>
  <si>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</si>
  <si>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</si>
  <si>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</si>
  <si>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</si>
  <si>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</si>
  <si>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</si>
  <si>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</si>
  <si>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</si>
  <si>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</si>
  <si>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</si>
  <si>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</si>
  <si>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</si>
  <si>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</si>
  <si>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</si>
  <si>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</si>
  <si>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</si>
  <si>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</si>
  <si>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</si>
  <si>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</si>
  <si>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</si>
  <si>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</si>
  <si>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</si>
  <si>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</si>
  <si>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</si>
  <si>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</si>
  <si>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</si>
  <si>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</si>
  <si>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</si>
  <si>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</si>
  <si>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</si>
  <si>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</si>
  <si>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</si>
  <si>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</si>
  <si>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</si>
  <si>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</si>
  <si>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</si>
  <si>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</si>
  <si>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</si>
  <si>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</si>
  <si>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</si>
  <si>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</si>
  <si>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</si>
  <si>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</si>
  <si>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</si>
  <si>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</si>
  <si>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</si>
  <si>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</si>
  <si>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</si>
  <si>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</si>
  <si>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</si>
  <si>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</si>
  <si>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</si>
  <si>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</si>
  <si>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</si>
  <si>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</si>
  <si>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</si>
  <si>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</si>
  <si>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</si>
  <si>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</si>
  <si>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</si>
  <si>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</si>
  <si>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</si>
  <si>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</si>
  <si>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</si>
  <si>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</si>
  <si>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</si>
  <si>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</si>
  <si>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</si>
  <si>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</si>
  <si>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</si>
  <si>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</si>
  <si>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</si>
  <si>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</si>
  <si>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</si>
  <si>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</si>
  <si>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</si>
  <si>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</si>
  <si>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</si>
  <si>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</si>
  <si>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</si>
  <si>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</si>
  <si>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</si>
  <si>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</si>
  <si>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</si>
  <si>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</si>
  <si>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</si>
  <si>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</si>
  <si>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</si>
  <si>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</si>
  <si>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</si>
  <si>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</si>
  <si>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</si>
  <si>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</si>
  <si>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</si>
  <si>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</si>
  <si>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</si>
  <si>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</si>
  <si>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</si>
  <si>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</si>
  <si>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</si>
  <si>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</si>
  <si>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</si>
  <si>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</si>
  <si>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</si>
  <si>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</si>
  <si>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</si>
  <si>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</si>
  <si>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</si>
  <si>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</si>
  <si>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</si>
  <si>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</si>
  <si>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</si>
  <si>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</si>
  <si>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</si>
  <si>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</si>
  <si>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</si>
  <si>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</si>
  <si>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</si>
  <si>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</si>
  <si>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</si>
  <si>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</si>
  <si>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</si>
  <si>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</si>
  <si>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</si>
  <si>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</si>
  <si>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</si>
  <si>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</si>
  <si>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</si>
  <si>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</si>
  <si>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</si>
  <si>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</si>
  <si>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</si>
  <si>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</si>
  <si>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</si>
  <si>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</si>
  <si>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</si>
  <si>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</si>
  <si>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</si>
  <si>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</si>
  <si>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</si>
  <si>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</si>
  <si>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</si>
  <si>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</si>
  <si>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</si>
  <si>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</si>
  <si>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</si>
  <si>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</si>
  <si>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</si>
  <si>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</si>
  <si>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</si>
  <si>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</si>
  <si>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</si>
  <si>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</si>
  <si>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</si>
  <si>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</si>
  <si>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</si>
  <si>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</si>
  <si>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</si>
  <si>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</si>
  <si>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</si>
  <si>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</si>
  <si>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</si>
  <si>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</si>
  <si>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</si>
  <si>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</si>
  <si>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</si>
  <si>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</si>
  <si>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</si>
  <si>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</si>
  <si>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</si>
  <si>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</si>
  <si>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</si>
  <si>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</si>
  <si>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</si>
  <si>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</si>
  <si>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</si>
  <si>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</si>
  <si>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</si>
  <si>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</si>
  <si>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</si>
  <si>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</si>
  <si>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</si>
  <si>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</si>
  <si>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</si>
  <si>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</si>
  <si>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</si>
  <si>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</si>
  <si>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</si>
  <si>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</si>
  <si>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</si>
  <si>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</si>
  <si>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</si>
  <si>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</si>
  <si>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</si>
  <si>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</si>
  <si>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</si>
  <si>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</si>
  <si>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</si>
  <si>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</si>
  <si>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</si>
  <si>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</si>
  <si>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</si>
  <si>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</si>
  <si>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</si>
  <si>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</si>
  <si>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</si>
  <si>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</si>
  <si>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</si>
  <si>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</si>
  <si>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</si>
  <si>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</si>
  <si>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</si>
  <si>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</si>
  <si>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</si>
  <si>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</si>
  <si>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</si>
  <si>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</si>
  <si>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</si>
  <si>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</si>
  <si>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</si>
  <si>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</si>
  <si>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</si>
  <si>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</si>
  <si>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</si>
  <si>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</si>
  <si>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</si>
  <si>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</si>
  <si>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</si>
  <si>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</si>
  <si>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</si>
  <si>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</si>
  <si>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</si>
  <si>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</si>
  <si>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</si>
  <si>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</si>
  <si>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</si>
  <si>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</si>
  <si>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</si>
  <si>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</si>
  <si>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</si>
  <si>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</si>
  <si>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</si>
  <si>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</si>
  <si>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</si>
  <si>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</si>
  <si>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</si>
  <si>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</si>
  <si>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</si>
  <si>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</si>
  <si>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</si>
  <si>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</si>
  <si>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</si>
  <si>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</si>
  <si>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</si>
  <si>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</si>
  <si>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</si>
  <si>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</si>
  <si>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</si>
  <si>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</si>
  <si>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</si>
  <si>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</si>
  <si>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</si>
  <si>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</si>
  <si>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</si>
  <si>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</si>
  <si>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</si>
  <si>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</si>
  <si>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</si>
  <si>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</si>
  <si>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</si>
  <si>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</si>
  <si>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</si>
  <si>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</si>
  <si>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</si>
  <si>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</si>
  <si>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</si>
  <si>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</si>
  <si>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</si>
  <si>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</si>
  <si>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</si>
  <si>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</si>
  <si>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</si>
  <si>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</si>
  <si>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</si>
  <si>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</si>
  <si>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</si>
  <si>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</si>
  <si>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</si>
  <si>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</si>
  <si>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</si>
  <si>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</si>
  <si>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</si>
  <si>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</si>
  <si>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</si>
  <si>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</si>
  <si>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</si>
  <si>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</si>
  <si>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</si>
  <si>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</si>
  <si>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</si>
  <si>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</si>
  <si>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</si>
  <si>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</si>
  <si>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</si>
  <si>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</si>
  <si>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</si>
  <si>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</si>
  <si>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</si>
  <si>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</si>
  <si>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</si>
  <si>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</si>
  <si>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</si>
  <si>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</si>
  <si>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</si>
  <si>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</si>
  <si>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</si>
  <si>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</si>
  <si>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</si>
  <si>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</si>
  <si>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</si>
  <si>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</si>
  <si>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</si>
  <si>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</si>
  <si>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</si>
  <si>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</si>
  <si>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</si>
  <si>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</si>
  <si>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</si>
  <si>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</si>
  <si>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</si>
  <si>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</si>
  <si>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</si>
  <si>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</si>
  <si>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</si>
  <si>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</si>
  <si>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</si>
  <si>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</si>
  <si>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</si>
  <si>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</si>
  <si>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</si>
  <si>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</si>
  <si>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</si>
  <si>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</si>
  <si>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</si>
  <si>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</si>
  <si>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</si>
  <si>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</si>
  <si>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</si>
  <si>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</si>
  <si>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</si>
  <si>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</si>
  <si>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</si>
  <si>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</si>
  <si>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</si>
  <si>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</si>
  <si>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</si>
  <si>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</si>
  <si>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</si>
  <si>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</si>
  <si>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</si>
  <si>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</si>
  <si>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</si>
  <si>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</si>
  <si>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</si>
  <si>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</si>
  <si>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</si>
  <si>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</si>
  <si>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</si>
  <si>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</si>
  <si>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</si>
  <si>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</si>
  <si>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</si>
  <si>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</si>
  <si>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</si>
  <si>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</si>
  <si>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</si>
  <si>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</si>
  <si>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</si>
  <si>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</si>
  <si>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</si>
  <si>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</si>
  <si>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</si>
  <si>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</si>
  <si>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</si>
  <si>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</si>
  <si>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</si>
  <si>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</si>
  <si>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</si>
  <si>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</si>
  <si>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</si>
  <si>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</si>
  <si>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</si>
  <si>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</si>
  <si>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</si>
  <si>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</si>
  <si>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</si>
  <si>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</si>
  <si>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</si>
  <si>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</si>
  <si>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</si>
  <si>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</si>
  <si>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</si>
  <si>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</si>
  <si>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</si>
  <si>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</si>
  <si>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</si>
  <si>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</si>
  <si>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</si>
  <si>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</si>
  <si>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</si>
  <si>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</si>
  <si>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</si>
  <si>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</si>
  <si>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</si>
  <si>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</si>
  <si>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</si>
  <si>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</si>
  <si>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</si>
  <si>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</si>
  <si>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</si>
  <si>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</si>
  <si>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</si>
  <si>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</si>
  <si>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</si>
  <si>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</si>
  <si>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</si>
  <si>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</si>
  <si>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</si>
  <si>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</si>
  <si>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</si>
  <si>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</si>
  <si>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</si>
  <si>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</si>
  <si>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</si>
  <si>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</si>
  <si>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</si>
  <si>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</si>
  <si>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</si>
  <si>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</si>
  <si>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</si>
  <si>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</si>
  <si>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</si>
  <si>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</si>
  <si>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</si>
  <si>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</si>
  <si>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</si>
  <si>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</si>
  <si>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</si>
  <si>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</si>
  <si>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</si>
  <si>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</si>
  <si>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</si>
  <si>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</si>
  <si>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</si>
  <si>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</si>
  <si>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</si>
  <si>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</si>
  <si>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</si>
  <si>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</si>
  <si>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</si>
  <si>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</si>
  <si>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</si>
  <si>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</si>
  <si>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</si>
  <si>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</si>
  <si>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</si>
  <si>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</si>
  <si>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</si>
  <si>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</si>
  <si>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</si>
  <si>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</si>
  <si>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</si>
  <si>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</si>
  <si>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</si>
  <si>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</si>
  <si>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</si>
  <si>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</si>
  <si>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</si>
  <si>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</si>
  <si>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</si>
  <si>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</si>
  <si>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</si>
  <si>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</si>
  <si>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</si>
  <si>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</si>
  <si>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</si>
  <si>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</si>
  <si>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</si>
  <si>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</si>
  <si>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</si>
  <si>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</si>
  <si>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</si>
  <si>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</si>
  <si>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</si>
  <si>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</si>
  <si>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</si>
  <si>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</si>
  <si>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</si>
  <si>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</si>
  <si>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</si>
  <si>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</si>
  <si>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</si>
  <si>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</si>
  <si>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</si>
  <si>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</si>
  <si>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</si>
  <si>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</si>
  <si>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</si>
  <si>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</si>
  <si>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</si>
  <si>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</si>
  <si>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</si>
  <si>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</si>
  <si>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</si>
  <si>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</si>
  <si>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</si>
  <si>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</si>
  <si>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</si>
  <si>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</si>
  <si>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</si>
  <si>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</si>
  <si>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</si>
  <si>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</si>
  <si>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</si>
  <si>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</si>
  <si>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</si>
  <si>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</si>
  <si>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</si>
  <si>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</si>
  <si>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</si>
  <si>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</si>
  <si>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</si>
  <si>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</si>
  <si>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</si>
  <si>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</si>
  <si>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</si>
  <si>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</si>
  <si>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</si>
  <si>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</si>
  <si>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</si>
  <si>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</si>
  <si>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</si>
  <si>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</si>
  <si>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</si>
  <si>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</si>
  <si>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</si>
  <si>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</si>
  <si>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</si>
  <si>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</si>
  <si>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</si>
  <si>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</si>
  <si>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</si>
  <si>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</si>
  <si>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</si>
  <si>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</si>
  <si>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</si>
  <si>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</si>
  <si>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</si>
  <si>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</si>
  <si>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</si>
  <si>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</si>
  <si>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</si>
  <si>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</si>
  <si>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</si>
  <si>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</si>
  <si>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</si>
  <si>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</si>
  <si>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</si>
  <si>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</si>
  <si>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</si>
  <si>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</si>
  <si>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</si>
  <si>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</si>
  <si>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</si>
  <si>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</si>
  <si>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</si>
  <si>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</si>
  <si>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</si>
  <si>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</si>
  <si>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</si>
  <si>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</si>
  <si>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</si>
  <si>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</si>
  <si>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</si>
  <si>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</si>
  <si>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</si>
  <si>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</si>
  <si>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</si>
  <si>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</si>
  <si>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</si>
  <si>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</si>
  <si>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</si>
  <si>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</si>
  <si>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</si>
  <si>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</si>
  <si>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</si>
  <si>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</si>
  <si>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</si>
  <si>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</si>
  <si>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</si>
  <si>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</si>
  <si>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</si>
  <si>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</si>
  <si>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</si>
  <si>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</si>
  <si>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</si>
  <si>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</si>
  <si>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</si>
  <si>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</si>
  <si>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</si>
  <si>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</si>
  <si>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</si>
  <si>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</si>
  <si>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</si>
  <si>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</si>
  <si>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</si>
  <si>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</si>
  <si>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</si>
  <si>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</si>
  <si>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</si>
  <si>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</si>
  <si>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</si>
  <si>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</si>
  <si>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</si>
  <si>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</si>
  <si>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</si>
  <si>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</si>
  <si>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</si>
  <si>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</si>
  <si>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</si>
  <si>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</si>
  <si>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</si>
  <si>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</si>
  <si>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</si>
  <si>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</si>
  <si>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</si>
  <si>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</si>
  <si>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</si>
  <si>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</si>
  <si>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</si>
  <si>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</si>
  <si>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</si>
  <si>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</si>
  <si>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</si>
  <si>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</si>
  <si>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</si>
  <si>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</si>
  <si>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</si>
  <si>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</si>
  <si>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</si>
  <si>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</si>
  <si>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</si>
  <si>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</si>
  <si>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</si>
  <si>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</si>
  <si>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</si>
  <si>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</si>
  <si>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</si>
  <si>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</si>
  <si>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</si>
  <si>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</si>
  <si>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</si>
  <si>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</si>
  <si>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</si>
  <si>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</si>
  <si>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</si>
  <si>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</si>
  <si>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</si>
  <si>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</si>
  <si>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</si>
  <si>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</si>
  <si>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</si>
  <si>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</si>
  <si>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</si>
  <si>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</si>
  <si>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</si>
  <si>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</si>
  <si>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</si>
  <si>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</si>
  <si>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</si>
  <si>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</si>
  <si>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</si>
  <si>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</si>
  <si>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</si>
  <si>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</si>
  <si>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</si>
  <si>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</si>
  <si>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</si>
  <si>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</si>
  <si>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</si>
  <si>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</si>
  <si>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</si>
  <si>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</si>
  <si>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</si>
  <si>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</si>
  <si>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</si>
  <si>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</si>
  <si>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</si>
  <si>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</si>
  <si>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</si>
  <si>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</si>
  <si>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</si>
  <si>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</si>
  <si>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</si>
  <si>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</si>
  <si>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</si>
  <si>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</si>
  <si>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</si>
  <si>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</si>
  <si>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</si>
  <si>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</si>
  <si>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</si>
  <si>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</si>
  <si>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</si>
  <si>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</si>
  <si>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</si>
  <si>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</si>
  <si>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</si>
  <si>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</si>
  <si>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</si>
  <si>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</si>
  <si>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</si>
  <si>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</si>
  <si>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</si>
  <si>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</si>
  <si>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</si>
  <si>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</si>
  <si>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</si>
  <si>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</si>
  <si>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</si>
  <si>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</si>
  <si>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</si>
  <si>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</si>
  <si>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</si>
  <si>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</si>
  <si>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</si>
  <si>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</si>
  <si>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</si>
  <si>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</si>
  <si>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</si>
  <si>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</si>
  <si>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</si>
  <si>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</si>
  <si>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</si>
  <si>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</si>
  <si>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</si>
  <si>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</si>
  <si>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</si>
  <si>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</si>
  <si>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</si>
  <si>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</si>
  <si>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</si>
  <si>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</si>
  <si>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</si>
  <si>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</si>
  <si>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</si>
  <si>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</si>
  <si>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</si>
  <si>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</si>
  <si>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</si>
  <si>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</si>
  <si>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</si>
  <si>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</si>
  <si>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</si>
  <si>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</si>
  <si>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</si>
  <si>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</si>
  <si>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</si>
  <si>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</si>
  <si>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</si>
  <si>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</si>
  <si>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</si>
  <si>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</si>
  <si>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</si>
  <si>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</si>
  <si>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</si>
  <si>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</si>
  <si>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</si>
  <si>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</si>
  <si>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</si>
  <si>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</si>
  <si>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</si>
  <si>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</si>
  <si>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</si>
  <si>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</si>
  <si>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</si>
  <si>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</si>
  <si>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</si>
  <si>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</si>
  <si>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</si>
  <si>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</si>
  <si>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</si>
  <si>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</si>
  <si>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</si>
  <si>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</si>
  <si>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</si>
  <si>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</si>
  <si>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</si>
  <si>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</si>
  <si>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</si>
  <si>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</si>
  <si>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</si>
  <si>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</si>
  <si>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</si>
  <si>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</si>
  <si>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</si>
  <si>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</si>
  <si>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</si>
  <si>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</si>
  <si>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</si>
  <si>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</si>
  <si>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</si>
  <si>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</si>
  <si>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</si>
  <si>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</si>
  <si>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</si>
  <si>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</si>
  <si>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</si>
  <si>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</si>
  <si>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</si>
  <si>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</si>
  <si>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</si>
  <si>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</si>
  <si>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</si>
  <si>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</si>
  <si>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</si>
  <si>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</si>
  <si>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</si>
  <si>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</si>
  <si>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</si>
  <si>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</si>
  <si>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</si>
  <si>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</si>
  <si>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</si>
  <si>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</si>
  <si>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</si>
  <si>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</si>
  <si>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</si>
  <si>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</si>
  <si>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</si>
  <si>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</si>
  <si>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</si>
  <si>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</si>
  <si>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</si>
  <si>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</si>
  <si>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</si>
  <si>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</si>
  <si>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</si>
  <si>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</si>
  <si>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</si>
  <si>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</si>
  <si>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</si>
  <si>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</si>
  <si>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</si>
  <si>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</si>
  <si>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</si>
  <si>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</si>
  <si>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</si>
  <si>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</si>
  <si>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</si>
  <si>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</si>
  <si>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</si>
  <si>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</si>
  <si>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</si>
  <si>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</si>
  <si>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</si>
  <si>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</si>
  <si>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</si>
  <si>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</si>
  <si>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</si>
  <si>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</si>
  <si>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</si>
  <si>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</si>
  <si>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</si>
  <si>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</si>
  <si>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</si>
  <si>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</si>
  <si>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</si>
  <si>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</si>
  <si>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</si>
  <si>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</si>
  <si>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</si>
  <si>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</si>
  <si>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</si>
  <si>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</si>
  <si>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</si>
  <si>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</si>
  <si>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</si>
  <si>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</si>
  <si>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</si>
  <si>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</si>
  <si>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</si>
  <si>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</si>
  <si>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</si>
  <si>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</si>
  <si>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</si>
  <si>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</si>
  <si>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</si>
  <si>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</si>
  <si>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</si>
  <si>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</si>
  <si>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</si>
  <si>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</si>
  <si>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</si>
  <si>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</si>
  <si>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</si>
  <si>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</si>
  <si>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</si>
  <si>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</si>
  <si>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</si>
  <si>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</si>
  <si>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</si>
  <si>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</si>
  <si>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</si>
  <si>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</si>
  <si>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</si>
  <si>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</si>
  <si>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</si>
  <si>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</si>
  <si>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</si>
  <si>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</si>
  <si>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</si>
  <si>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</si>
  <si>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</si>
  <si>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</si>
  <si>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</si>
  <si>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</si>
  <si>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</si>
  <si>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</si>
  <si>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</si>
  <si>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</si>
  <si>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</si>
  <si>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</si>
  <si>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</si>
  <si>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</si>
  <si>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</si>
  <si>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</si>
  <si>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</si>
  <si>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</si>
  <si>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</si>
  <si>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</si>
  <si>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</si>
  <si>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</si>
  <si>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</si>
  <si>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</si>
  <si>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</si>
  <si>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</si>
  <si>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</si>
  <si>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</si>
  <si>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</si>
  <si>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</si>
  <si>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</si>
  <si>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</si>
  <si>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</si>
  <si>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</si>
  <si>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</si>
  <si>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</si>
  <si>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</si>
  <si>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</si>
  <si>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</si>
  <si>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</si>
  <si>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</si>
  <si>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</si>
  <si>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</si>
  <si>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</si>
  <si>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</si>
  <si>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</si>
  <si>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</si>
  <si>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</si>
  <si>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</si>
  <si>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</si>
  <si>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</si>
  <si>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</si>
  <si>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</si>
  <si>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</si>
  <si>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</si>
  <si>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</si>
  <si>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</si>
  <si>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</si>
  <si>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</si>
  <si>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</si>
  <si>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</si>
  <si>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</si>
  <si>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</si>
  <si>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</si>
  <si>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</si>
  <si>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</si>
  <si>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</si>
  <si>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</si>
  <si>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</si>
  <si>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</si>
  <si>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</si>
  <si>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</si>
  <si>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</si>
  <si>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</si>
  <si>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</si>
  <si>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</si>
  <si>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</si>
  <si>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</si>
  <si>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</si>
  <si>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</si>
  <si>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</si>
  <si>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</si>
  <si>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</si>
  <si>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</si>
  <si>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</si>
  <si>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</si>
  <si>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</si>
  <si>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</si>
  <si>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</si>
  <si>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</si>
  <si>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</si>
  <si>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</si>
  <si>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</si>
  <si>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</si>
  <si>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</si>
  <si>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</si>
  <si>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</si>
  <si>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</si>
  <si>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</si>
  <si>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</si>
  <si>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</si>
  <si>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</si>
  <si>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</si>
  <si>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</si>
  <si>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</si>
  <si>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</si>
  <si>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</si>
  <si>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</si>
  <si>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</si>
  <si>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</si>
  <si>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</si>
  <si>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</si>
  <si>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</si>
  <si>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</si>
  <si>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</si>
  <si>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</si>
  <si>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</si>
  <si>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</si>
  <si>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</si>
  <si>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</si>
  <si>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</si>
  <si>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</si>
  <si>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</si>
  <si>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</si>
  <si>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</si>
  <si>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</si>
  <si>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</si>
  <si>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</si>
  <si>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</si>
  <si>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</si>
  <si>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</si>
  <si>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</si>
  <si>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</si>
  <si>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</si>
  <si>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</si>
  <si>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</si>
  <si>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</si>
  <si>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</si>
  <si>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</si>
  <si>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</si>
  <si>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</si>
  <si>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</si>
  <si>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</si>
  <si>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</si>
  <si>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</si>
  <si>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</si>
  <si>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</si>
  <si>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</si>
  <si>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</si>
  <si>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</si>
  <si>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</si>
  <si>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</si>
  <si>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</si>
  <si>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</si>
  <si>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</si>
  <si>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</si>
  <si>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</si>
  <si>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</si>
  <si>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</si>
  <si>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</si>
  <si>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</si>
  <si>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</si>
  <si>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</si>
  <si>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</si>
  <si>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</si>
  <si>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</si>
  <si>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</si>
  <si>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</si>
  <si>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</si>
  <si>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</si>
  <si>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</si>
  <si>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</si>
  <si>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</si>
  <si>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</si>
  <si>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</si>
  <si>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</si>
  <si>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</si>
  <si>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</si>
  <si>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</si>
  <si>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</si>
  <si>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</si>
  <si>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</si>
  <si>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</si>
  <si>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</si>
  <si>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</si>
  <si>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</si>
  <si>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</si>
  <si>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</si>
  <si>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</si>
  <si>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</si>
  <si>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</si>
  <si>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</si>
  <si>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</si>
  <si>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</si>
  <si>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</si>
  <si>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</si>
  <si>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</si>
  <si>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</si>
  <si>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</si>
  <si>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</si>
  <si>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</si>
  <si>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</si>
  <si>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</si>
  <si>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</si>
  <si>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</si>
  <si>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</si>
  <si>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</si>
  <si>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</si>
  <si>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</si>
  <si>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</si>
  <si>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</si>
  <si>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</si>
  <si>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</si>
  <si>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</si>
  <si>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</si>
  <si>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</si>
  <si>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</si>
  <si>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</si>
  <si>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</si>
  <si>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</si>
  <si>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</si>
  <si>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</si>
  <si>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</si>
  <si>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</si>
  <si>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</si>
  <si>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</si>
  <si>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</si>
  <si>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</si>
  <si>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</si>
  <si>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</si>
  <si>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</si>
  <si>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</si>
  <si>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</si>
  <si>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</si>
  <si>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</si>
  <si>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</si>
  <si>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</si>
  <si>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</si>
  <si>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</si>
  <si>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</si>
  <si>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</si>
  <si>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</si>
  <si>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</si>
  <si>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</si>
  <si>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</si>
  <si>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</si>
  <si>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</si>
  <si>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</si>
  <si>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</si>
  <si>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</si>
  <si>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</si>
  <si>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</si>
  <si>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</si>
  <si>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</si>
  <si>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</si>
  <si>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</si>
  <si>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</si>
  <si>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</si>
  <si>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</si>
  <si>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</si>
  <si>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</si>
  <si>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</si>
  <si>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</si>
  <si>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</si>
  <si>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</si>
  <si>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</si>
  <si>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</si>
  <si>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</si>
  <si>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</si>
  <si>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</si>
  <si>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</si>
  <si>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</si>
  <si>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</si>
  <si>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</si>
  <si>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</si>
  <si>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</si>
  <si>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</si>
  <si>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</si>
  <si>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</si>
  <si>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</si>
  <si>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</si>
  <si>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</si>
  <si>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</si>
  <si>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</si>
  <si>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</si>
  <si>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</si>
  <si>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</si>
  <si>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</si>
  <si>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</si>
  <si>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</si>
  <si>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</si>
  <si>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</si>
  <si>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</si>
  <si>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</si>
  <si>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</si>
  <si>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</si>
  <si>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</si>
  <si>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</si>
  <si>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</si>
  <si>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</si>
  <si>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</si>
  <si>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</si>
  <si>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</si>
  <si>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</si>
  <si>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</si>
  <si>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</si>
  <si>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</si>
  <si>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</si>
  <si>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</si>
  <si>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</si>
  <si>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</si>
  <si>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</si>
  <si>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</si>
  <si>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</si>
  <si>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</si>
  <si>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</si>
  <si>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</si>
  <si>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</si>
  <si>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</si>
  <si>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</si>
  <si>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</si>
  <si>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</si>
  <si>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</si>
  <si>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</si>
  <si>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</si>
  <si>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</si>
  <si>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</si>
  <si>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</si>
  <si>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</si>
  <si>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</si>
  <si>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</si>
  <si>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</si>
  <si>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</si>
  <si>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</si>
  <si>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</si>
  <si>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</si>
  <si>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</si>
  <si>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</si>
  <si>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</si>
  <si>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</si>
  <si>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</si>
  <si>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</si>
  <si>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</si>
  <si>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</si>
  <si>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</si>
  <si>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</si>
  <si>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</si>
  <si>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</si>
  <si>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</si>
  <si>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</si>
  <si>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</si>
  <si>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</si>
  <si>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</si>
  <si>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</si>
  <si>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</si>
  <si>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</si>
  <si>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</si>
  <si>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</si>
  <si>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</si>
  <si>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</si>
  <si>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</si>
  <si>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</si>
  <si>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</si>
  <si>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</si>
  <si>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</si>
  <si>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</si>
  <si>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</si>
  <si>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</si>
  <si>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</si>
  <si>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</si>
  <si>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</si>
  <si>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</si>
  <si>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</si>
  <si>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</si>
  <si>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</si>
  <si>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</si>
  <si>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</si>
  <si>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</si>
  <si>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</si>
  <si>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</si>
  <si>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</si>
  <si>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</si>
  <si>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</si>
  <si>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</si>
  <si>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</si>
  <si>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</si>
  <si>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</si>
  <si>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</si>
  <si>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</si>
  <si>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</si>
  <si>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</si>
  <si>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</si>
  <si>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</si>
  <si>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</si>
  <si>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</si>
  <si>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</si>
  <si>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</si>
  <si>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</si>
  <si>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</si>
  <si>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</si>
  <si>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</si>
  <si>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</si>
  <si>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</si>
  <si>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</si>
  <si>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</si>
  <si>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</si>
  <si>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</si>
  <si>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</si>
  <si>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</si>
  <si>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</si>
  <si>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</si>
  <si>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</si>
  <si>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</si>
  <si>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</si>
  <si>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</si>
  <si>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</si>
  <si>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</si>
  <si>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</si>
  <si>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</si>
  <si>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</si>
  <si>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</si>
  <si>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</si>
  <si>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</si>
  <si>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</si>
  <si>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</si>
  <si>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</si>
  <si>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</si>
  <si>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</si>
  <si>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</si>
  <si>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</si>
  <si>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</si>
  <si>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</si>
  <si>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</si>
  <si>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</si>
  <si>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</si>
  <si>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</si>
  <si>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</si>
  <si>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</si>
  <si>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</si>
  <si>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</si>
  <si>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</si>
  <si>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</si>
  <si>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</si>
  <si>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</si>
  <si>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</si>
  <si>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</si>
  <si>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</si>
  <si>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</si>
  <si>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</si>
  <si>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</si>
  <si>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</si>
  <si>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</si>
  <si>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</si>
  <si>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</si>
  <si>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</si>
  <si>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</si>
  <si>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</si>
  <si>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</si>
  <si>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</si>
  <si>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</si>
  <si>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</si>
  <si>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</si>
  <si>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</si>
  <si>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</si>
  <si>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</si>
  <si>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</si>
  <si>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</si>
  <si>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</si>
  <si>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</si>
  <si>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</si>
  <si>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</si>
  <si>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</si>
  <si>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</si>
  <si>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</si>
  <si>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</si>
  <si>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</si>
  <si>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</si>
  <si>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</si>
  <si>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</si>
  <si>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</si>
  <si>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</si>
  <si>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</si>
  <si>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</si>
  <si>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</si>
  <si>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</si>
  <si>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</si>
  <si>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</si>
  <si>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</si>
  <si>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</si>
  <si>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</si>
  <si>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</si>
  <si>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</si>
  <si>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</si>
  <si>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</si>
  <si>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</si>
  <si>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</si>
  <si>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</si>
  <si>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</si>
  <si>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</si>
  <si>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</si>
  <si>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</si>
  <si>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</si>
  <si>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</si>
  <si>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</si>
  <si>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</si>
  <si>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</si>
  <si>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</si>
  <si>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</si>
  <si>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</si>
  <si>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</si>
  <si>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</si>
  <si>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</si>
  <si>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</si>
  <si>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</si>
  <si>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</si>
  <si>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</si>
  <si>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</si>
  <si>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</si>
  <si>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</si>
  <si>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</si>
  <si>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</si>
  <si>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</si>
  <si>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</si>
  <si>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</si>
  <si>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</si>
  <si>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</si>
  <si>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</si>
  <si>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</si>
  <si>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</si>
  <si>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</si>
  <si>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</si>
  <si>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</si>
  <si>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</si>
  <si>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</si>
  <si>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</si>
  <si>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</si>
  <si>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</si>
  <si>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</si>
  <si>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</si>
  <si>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</si>
  <si>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</si>
  <si>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</si>
  <si>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</si>
  <si>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</si>
  <si>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</si>
  <si>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</si>
  <si>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</si>
  <si>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</si>
  <si>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</si>
  <si>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</si>
  <si>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</si>
  <si>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</si>
  <si>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</si>
  <si>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</si>
  <si>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</si>
  <si>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</si>
  <si>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</si>
  <si>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</si>
  <si>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</si>
  <si>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</si>
  <si>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</si>
  <si>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</si>
  <si>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</si>
  <si>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</si>
  <si>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</si>
  <si>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</si>
  <si>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</si>
  <si>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</si>
  <si>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</si>
  <si>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</si>
  <si>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</si>
  <si>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</si>
  <si>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</si>
  <si>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</si>
  <si>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</si>
  <si>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</si>
  <si>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</si>
  <si>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</si>
  <si>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</si>
  <si>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</si>
  <si>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</si>
  <si>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</si>
  <si>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</si>
  <si>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</si>
  <si>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</si>
  <si>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</si>
  <si>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</si>
  <si>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</si>
  <si>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</si>
  <si>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</si>
  <si>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</si>
  <si>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</si>
  <si>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</si>
  <si>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</si>
  <si>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</si>
  <si>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</si>
  <si>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</si>
  <si>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</si>
  <si>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</si>
  <si>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</si>
  <si>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</si>
  <si>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</si>
  <si>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</si>
  <si>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</si>
  <si>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</si>
  <si>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</si>
  <si>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</si>
  <si>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</si>
  <si>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</si>
  <si>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</si>
  <si>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</si>
  <si>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</si>
  <si>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</si>
  <si>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</si>
  <si>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</si>
  <si>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</si>
  <si>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</si>
  <si>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</si>
  <si>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</si>
  <si>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</si>
  <si>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</si>
  <si>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</si>
  <si>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</si>
  <si>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</si>
  <si>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</si>
  <si>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</si>
  <si>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</si>
  <si>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</si>
  <si>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</si>
  <si>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</si>
  <si>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</si>
  <si>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</si>
  <si>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</si>
  <si>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</si>
  <si>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</si>
  <si>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</si>
  <si>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</si>
  <si>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</si>
  <si>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</si>
  <si>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</si>
  <si>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</si>
  <si>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</si>
  <si>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</si>
  <si>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</si>
  <si>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</si>
  <si>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</si>
  <si>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</si>
  <si>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</si>
  <si>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</si>
  <si>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</si>
  <si>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</si>
  <si>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</si>
  <si>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</si>
  <si>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</si>
  <si>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</si>
  <si>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</si>
  <si>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</si>
  <si>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</si>
  <si>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</si>
  <si>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</si>
  <si>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</si>
  <si>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</si>
  <si>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</si>
  <si>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</si>
  <si>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</si>
  <si>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</si>
  <si>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</si>
  <si>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</si>
  <si>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</si>
  <si>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</si>
  <si>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</si>
  <si>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</si>
  <si>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</si>
  <si>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</si>
  <si>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</si>
  <si>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</si>
  <si>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</si>
  <si>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</si>
  <si>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</si>
  <si>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</si>
  <si>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</si>
  <si>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</si>
  <si>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</si>
  <si>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</si>
  <si>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</si>
  <si>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</si>
  <si>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</si>
  <si>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</si>
  <si>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</si>
  <si>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</si>
  <si>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</si>
  <si>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</si>
  <si>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</si>
  <si>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</si>
  <si>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</si>
  <si>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</si>
  <si>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</si>
  <si>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</si>
  <si>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</si>
  <si>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</si>
  <si>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</si>
  <si>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</si>
  <si>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</si>
  <si>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</si>
  <si>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</si>
  <si>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</si>
  <si>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</si>
  <si>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</si>
  <si>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</si>
  <si>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</si>
  <si>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</si>
  <si>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</si>
  <si>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</si>
  <si>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</si>
  <si>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</si>
  <si>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</si>
  <si>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</si>
  <si>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</si>
  <si>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</si>
  <si>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</si>
  <si>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</si>
  <si>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</si>
  <si>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</si>
  <si>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</si>
  <si>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</si>
  <si>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</si>
  <si>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</si>
  <si>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</si>
  <si>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</si>
  <si>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</si>
  <si>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</si>
  <si>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</si>
  <si>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</si>
  <si>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</si>
  <si>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</si>
  <si>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</si>
  <si>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</si>
  <si>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</si>
  <si>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</si>
  <si>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</si>
  <si>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</si>
  <si>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</si>
  <si>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</si>
  <si>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</si>
  <si>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</si>
  <si>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</si>
  <si>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</si>
  <si>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</si>
  <si>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</si>
  <si>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</si>
  <si>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</si>
  <si>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</si>
  <si>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</si>
  <si>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</si>
  <si>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</si>
  <si>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</si>
  <si>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</si>
  <si>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</si>
  <si>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</si>
  <si>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</si>
  <si>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</si>
  <si>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</si>
  <si>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</si>
  <si>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</si>
  <si>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</si>
  <si>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</si>
  <si>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</si>
  <si>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</si>
  <si>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</si>
  <si>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</si>
  <si>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</si>
  <si>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</si>
  <si>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</si>
  <si>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</si>
  <si>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</si>
  <si>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</si>
  <si>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</si>
  <si>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</si>
  <si>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</si>
  <si>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</si>
  <si>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</si>
  <si>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</si>
  <si>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</si>
  <si>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</si>
  <si>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</si>
  <si>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</si>
  <si>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</si>
  <si>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</si>
  <si>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</si>
  <si>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</si>
  <si>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</si>
  <si>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</si>
  <si>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</si>
  <si>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</si>
  <si>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</si>
  <si>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</si>
  <si>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</si>
  <si>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</si>
  <si>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</si>
  <si>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</si>
  <si>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</si>
  <si>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</si>
  <si>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</si>
  <si>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</si>
  <si>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</si>
  <si>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</si>
  <si>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</si>
  <si>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</si>
  <si>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</si>
  <si>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</si>
  <si>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</si>
  <si>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</si>
  <si>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</si>
  <si>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</si>
  <si>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</si>
  <si>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</si>
  <si>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</si>
  <si>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</si>
  <si>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</si>
  <si>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</si>
  <si>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</si>
  <si>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</si>
  <si>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</si>
  <si>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</si>
  <si>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</si>
  <si>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</si>
  <si>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</si>
  <si>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</si>
  <si>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</si>
  <si>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</si>
  <si>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</si>
  <si>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</si>
  <si>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</si>
  <si>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</si>
  <si>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</si>
  <si>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</si>
  <si>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</si>
  <si>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</si>
  <si>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</si>
  <si>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</si>
  <si>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</si>
  <si>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</si>
  <si>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</si>
  <si>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</si>
  <si>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</si>
  <si>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</si>
  <si>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</si>
  <si>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</si>
  <si>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</si>
  <si>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</si>
  <si>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</si>
  <si>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</si>
  <si>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</si>
  <si>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</si>
  <si>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</si>
  <si>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</si>
  <si>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</si>
  <si>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</si>
  <si>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</si>
  <si>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</si>
  <si>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</si>
  <si>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</si>
  <si>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</si>
  <si>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</si>
  <si>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</si>
  <si>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</si>
  <si>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</si>
  <si>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</si>
  <si>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</si>
  <si>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</si>
  <si>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</si>
  <si>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</si>
  <si>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</si>
  <si>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</si>
  <si>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</si>
  <si>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</si>
  <si>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</si>
  <si>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</si>
  <si>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</si>
  <si>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</si>
  <si>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</si>
  <si>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</si>
  <si>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</si>
  <si>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</si>
  <si>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</si>
  <si>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</si>
  <si>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</si>
  <si>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</si>
  <si>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</si>
  <si>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</si>
  <si>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</si>
  <si>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</si>
  <si>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</si>
  <si>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</si>
  <si>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</si>
  <si>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</si>
  <si>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</si>
  <si>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</si>
  <si>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</si>
  <si>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</si>
  <si>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</si>
  <si>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</si>
  <si>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</si>
  <si>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</si>
  <si>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</si>
  <si>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</si>
  <si>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</si>
  <si>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</si>
  <si>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</si>
  <si>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</si>
  <si>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</si>
  <si>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</si>
  <si>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</si>
  <si>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</si>
  <si>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</si>
  <si>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</si>
  <si>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</si>
  <si>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</si>
  <si>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</si>
  <si>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</si>
  <si>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</si>
  <si>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</si>
  <si>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</si>
  <si>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</si>
  <si>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</si>
  <si>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</si>
  <si>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</si>
  <si>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</si>
  <si>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</si>
  <si>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</si>
  <si>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</si>
  <si>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</si>
  <si>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</si>
  <si>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</si>
  <si>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</si>
  <si>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</si>
  <si>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</si>
  <si>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</si>
  <si>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</si>
  <si>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</si>
  <si>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</si>
  <si>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</si>
  <si>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</si>
  <si>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</si>
  <si>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</si>
  <si>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</si>
  <si>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</si>
  <si>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</si>
  <si>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</si>
  <si>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</si>
  <si>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</si>
  <si>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</si>
  <si>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</si>
  <si>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</si>
  <si>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</si>
  <si>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</si>
  <si>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</si>
  <si>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</si>
  <si>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</si>
  <si>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</si>
  <si>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</si>
  <si>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</si>
  <si>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</si>
  <si>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</si>
  <si>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</si>
  <si>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</si>
  <si>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</si>
  <si>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</si>
  <si>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</si>
  <si>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</si>
  <si>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</si>
  <si>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</si>
  <si>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</si>
  <si>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</si>
  <si>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</si>
  <si>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</si>
  <si>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</si>
  <si>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</si>
  <si>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</si>
  <si>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</si>
  <si>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</si>
  <si>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</si>
  <si>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</si>
  <si>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</si>
  <si>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</si>
  <si>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</si>
  <si>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</si>
  <si>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</si>
  <si>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</si>
  <si>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</si>
  <si>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</si>
  <si>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</si>
  <si>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</si>
  <si>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</si>
  <si>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</si>
  <si>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</si>
  <si>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</si>
  <si>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</si>
  <si>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</si>
  <si>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</si>
  <si>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</si>
  <si>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</si>
  <si>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</si>
  <si>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</si>
  <si>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</si>
  <si>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</si>
  <si>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</si>
  <si>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</si>
  <si>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</si>
  <si>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</si>
  <si>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</si>
  <si>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</si>
  <si>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</si>
  <si>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</si>
  <si>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</si>
  <si>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</si>
  <si>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</si>
  <si>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</si>
  <si>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</si>
  <si>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</si>
  <si>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</si>
  <si>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</si>
  <si>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</si>
  <si>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</si>
  <si>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</si>
  <si>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</si>
  <si>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</si>
  <si>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</si>
  <si>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</si>
  <si>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</si>
  <si>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</si>
  <si>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</si>
  <si>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</si>
  <si>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</si>
  <si>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</si>
  <si>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</si>
  <si>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</si>
  <si>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</si>
  <si>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</si>
  <si>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</si>
  <si>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</si>
  <si>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</si>
  <si>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</si>
  <si>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</si>
  <si>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</si>
  <si>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</si>
  <si>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</si>
  <si>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</si>
  <si>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</si>
  <si>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</si>
  <si>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</si>
  <si>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</si>
  <si>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</si>
  <si>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</si>
  <si>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</si>
  <si>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</si>
  <si>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</si>
  <si>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</si>
  <si>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</si>
  <si>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</si>
  <si>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</si>
  <si>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</si>
  <si>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</si>
  <si>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</si>
  <si>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</si>
  <si>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</si>
  <si>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</si>
  <si>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</si>
  <si>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</si>
  <si>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</si>
  <si>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</si>
  <si>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</si>
  <si>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</si>
  <si>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</si>
  <si>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</si>
  <si>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</si>
  <si>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</si>
  <si>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</si>
  <si>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</si>
  <si>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</si>
  <si>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</si>
  <si>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</si>
  <si>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</si>
  <si>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</si>
  <si>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</si>
  <si>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</si>
  <si>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</si>
  <si>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</si>
  <si>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</si>
  <si>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</si>
  <si>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</si>
  <si>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</si>
  <si>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</si>
  <si>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</si>
  <si>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</si>
  <si>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</si>
  <si>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</si>
  <si>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</si>
  <si>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</si>
  <si>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</si>
  <si>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</si>
  <si>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</si>
  <si>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</si>
  <si>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</si>
  <si>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</si>
  <si>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</si>
  <si>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</si>
  <si>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</si>
  <si>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</si>
  <si>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</si>
  <si>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</si>
  <si>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</si>
  <si>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</si>
  <si>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</si>
  <si>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</si>
  <si>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</si>
  <si>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</si>
  <si>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</si>
  <si>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</si>
  <si>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</si>
  <si>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</si>
  <si>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</si>
  <si>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</si>
  <si>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</si>
  <si>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</si>
  <si>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</si>
  <si>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</si>
  <si>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</si>
  <si>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</si>
  <si>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</si>
  <si>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</si>
  <si>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</si>
  <si>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</si>
  <si>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</si>
  <si>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</si>
  <si>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</si>
  <si>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</si>
  <si>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</si>
  <si>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</si>
  <si>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</si>
  <si>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</si>
  <si>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</si>
  <si>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</si>
  <si>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</si>
  <si>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</si>
  <si>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</si>
  <si>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</si>
  <si>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</si>
  <si>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</si>
  <si>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</si>
  <si>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</si>
  <si>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</si>
  <si>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</si>
  <si>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</si>
  <si>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</si>
  <si>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</si>
  <si>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</si>
  <si>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</si>
  <si>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</si>
  <si>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</si>
  <si>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</si>
  <si>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</si>
  <si>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</si>
  <si>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</si>
  <si>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</si>
  <si>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</si>
  <si>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</si>
  <si>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</si>
  <si>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</si>
  <si>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</si>
  <si>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</si>
  <si>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</si>
  <si>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</si>
  <si>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</si>
  <si>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</si>
  <si>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</si>
  <si>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</si>
  <si>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</si>
  <si>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</si>
  <si>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</si>
  <si>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</si>
  <si>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</si>
  <si>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</si>
  <si>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</si>
  <si>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</si>
  <si>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</si>
  <si>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</si>
  <si>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</si>
  <si>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</si>
  <si>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</si>
  <si>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</si>
  <si>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</si>
  <si>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</si>
  <si>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</si>
  <si>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</si>
  <si>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</si>
  <si>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</si>
  <si>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</si>
  <si>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</si>
  <si>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</si>
  <si>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</si>
  <si>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</si>
  <si>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</si>
  <si>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</si>
  <si>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</si>
  <si>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</si>
  <si>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</si>
  <si>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</si>
  <si>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</si>
  <si>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</si>
  <si>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</si>
  <si>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</si>
  <si>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</si>
  <si>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</si>
  <si>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</si>
  <si>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</si>
  <si>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</si>
  <si>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</si>
  <si>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</si>
  <si>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</si>
  <si>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</si>
  <si>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</si>
  <si>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</si>
  <si>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</si>
  <si>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</si>
  <si>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</si>
  <si>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</si>
  <si>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</si>
  <si>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</si>
  <si>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</si>
  <si>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</si>
  <si>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</si>
  <si>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</si>
  <si>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</si>
  <si>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</si>
  <si>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</si>
  <si>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</si>
  <si>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</si>
  <si>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</si>
  <si>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</si>
  <si>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</si>
  <si>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</si>
  <si>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</si>
  <si>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</si>
  <si>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</si>
  <si>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</si>
  <si>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</si>
  <si>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</si>
  <si>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</si>
  <si>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</si>
  <si>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</si>
  <si>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</si>
  <si>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</si>
  <si>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</si>
  <si>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</si>
  <si>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</si>
  <si>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</si>
  <si>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</si>
  <si>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</si>
  <si>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</si>
  <si>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</si>
  <si>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</si>
  <si>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</si>
  <si>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</si>
  <si>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</si>
  <si>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</si>
  <si>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</si>
  <si>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</si>
  <si>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</si>
  <si>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</si>
  <si>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</si>
  <si>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</si>
  <si>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</si>
  <si>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</si>
  <si>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</si>
  <si>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</si>
  <si>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</si>
  <si>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</si>
  <si>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</si>
  <si>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</si>
  <si>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</si>
  <si>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</si>
  <si>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</si>
  <si>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</si>
  <si>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</si>
  <si>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</si>
  <si>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</si>
  <si>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</si>
  <si>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</si>
  <si>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</si>
  <si>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</si>
  <si>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</si>
  <si>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</si>
  <si>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</si>
  <si>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</si>
  <si>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</si>
  <si>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</si>
  <si>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</si>
  <si>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</si>
  <si>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</si>
  <si>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</si>
  <si>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</si>
  <si>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</si>
  <si>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</si>
  <si>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</si>
  <si>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</si>
  <si>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</si>
  <si>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</si>
  <si>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</si>
  <si>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</si>
  <si>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</si>
  <si>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</si>
  <si>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</si>
  <si>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</si>
  <si>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</si>
  <si>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</si>
  <si>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</si>
  <si>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</si>
  <si>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</si>
  <si>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</si>
  <si>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</si>
  <si>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</si>
  <si>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</si>
  <si>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</si>
  <si>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</si>
  <si>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</si>
  <si>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</si>
  <si>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</si>
  <si>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</si>
  <si>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</si>
  <si>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</si>
  <si>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</si>
  <si>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</si>
  <si>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</si>
  <si>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</si>
  <si>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</si>
  <si>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</si>
  <si>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</si>
  <si>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</si>
  <si>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</si>
  <si>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</si>
  <si>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</si>
  <si>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</si>
  <si>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</si>
  <si>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</si>
  <si>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</si>
  <si>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</si>
  <si>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</si>
  <si>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</si>
  <si>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</si>
  <si>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</si>
  <si>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</si>
  <si>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</si>
  <si>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</si>
  <si>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</si>
  <si>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</si>
  <si>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</si>
  <si>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</si>
  <si>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</si>
  <si>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</si>
  <si>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</si>
  <si>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</si>
  <si>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</si>
  <si>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</si>
  <si>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</si>
  <si>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</si>
  <si>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</si>
  <si>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</si>
  <si>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</si>
  <si>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</si>
  <si>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</si>
  <si>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</si>
  <si>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</si>
  <si>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</si>
  <si>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</si>
  <si>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</si>
  <si>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</si>
  <si>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</si>
  <si>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</si>
  <si>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</si>
  <si>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</si>
  <si>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</si>
  <si>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</si>
  <si>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</si>
  <si>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</si>
  <si>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</si>
  <si>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</si>
  <si>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</si>
  <si>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</si>
  <si>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</si>
  <si>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</si>
  <si>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</si>
  <si>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</si>
  <si>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</si>
  <si>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</si>
  <si>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</si>
  <si>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</si>
  <si>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</si>
  <si>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</si>
  <si>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</si>
  <si>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</si>
  <si>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</si>
  <si>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</si>
  <si>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</si>
  <si>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</si>
  <si>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</si>
  <si>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</si>
  <si>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</si>
  <si>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</si>
  <si>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</si>
  <si>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</si>
  <si>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</si>
  <si>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</si>
  <si>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</si>
  <si>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</si>
  <si>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</si>
  <si>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</si>
  <si>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</si>
  <si>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</si>
  <si>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</si>
  <si>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</si>
  <si>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</si>
  <si>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</si>
  <si>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</si>
  <si>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</si>
  <si>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</si>
  <si>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</si>
  <si>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</si>
  <si>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</si>
  <si>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</si>
  <si>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</si>
  <si>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</si>
  <si>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</si>
  <si>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</si>
  <si>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</si>
  <si>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</si>
  <si>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</si>
  <si>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</si>
  <si>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</si>
  <si>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</si>
  <si>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</si>
  <si>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</si>
  <si>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</si>
  <si>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</si>
  <si>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</si>
  <si>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</si>
  <si>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</si>
  <si>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</si>
  <si>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</si>
  <si>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</si>
  <si>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</si>
  <si>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</si>
  <si>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</si>
  <si>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</si>
  <si>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</si>
  <si>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</si>
  <si>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</si>
  <si>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</si>
  <si>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</si>
  <si>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</si>
  <si>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</si>
  <si>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</si>
  <si>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</si>
  <si>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</si>
  <si>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</si>
  <si>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</si>
  <si>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</si>
  <si>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</si>
  <si>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</si>
  <si>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</si>
  <si>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</si>
  <si>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</si>
  <si>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</si>
  <si>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</si>
  <si>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</si>
  <si>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</si>
  <si>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</si>
  <si>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</si>
  <si>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</si>
  <si>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</si>
  <si>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</si>
  <si>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</si>
  <si>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</si>
  <si>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</si>
  <si>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</si>
  <si>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</si>
  <si>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</si>
  <si>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</si>
  <si>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</si>
  <si>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</si>
  <si>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</si>
  <si>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</si>
  <si>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</si>
  <si>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</si>
  <si>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</si>
  <si>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</si>
  <si>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</si>
  <si>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</si>
  <si>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</si>
  <si>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</si>
  <si>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</si>
  <si>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</si>
  <si>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</si>
  <si>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</si>
  <si>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</si>
  <si>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</si>
  <si>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</si>
  <si>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</si>
  <si>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</si>
  <si>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</si>
  <si>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</si>
  <si>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</si>
  <si>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</si>
  <si>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</si>
  <si>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</si>
  <si>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</si>
  <si>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</si>
  <si>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</si>
  <si>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</si>
  <si>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</si>
  <si>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</si>
  <si>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</si>
  <si>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</si>
  <si>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</si>
  <si>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</si>
  <si>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</si>
  <si>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</si>
  <si>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</si>
  <si>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</si>
  <si>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</si>
  <si>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</si>
  <si>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</si>
  <si>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</si>
  <si>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</si>
  <si>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</si>
  <si>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</si>
  <si>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</si>
  <si>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</si>
  <si>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</si>
  <si>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</si>
  <si>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</si>
  <si>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</si>
  <si>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</si>
  <si>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</si>
  <si>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</si>
  <si>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</si>
  <si>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</si>
  <si>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</si>
  <si>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</si>
  <si>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</si>
  <si>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</si>
  <si>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</si>
  <si>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</si>
  <si>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</si>
  <si>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</si>
  <si>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</si>
  <si>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</si>
  <si>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</si>
  <si>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</si>
  <si>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</si>
  <si>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</si>
  <si>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</si>
  <si>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</si>
  <si>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</si>
  <si>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</si>
  <si>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</si>
  <si>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</si>
  <si>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</si>
  <si>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</si>
  <si>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</si>
  <si>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</si>
  <si>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</si>
  <si>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</si>
  <si>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</si>
  <si>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</si>
  <si>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</si>
  <si>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</si>
  <si>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</si>
  <si>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</si>
  <si>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</si>
  <si>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</si>
  <si>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</si>
  <si>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</si>
  <si>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</si>
  <si>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</si>
  <si>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</si>
  <si>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</si>
  <si>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</si>
  <si>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</si>
  <si>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</si>
  <si>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</si>
  <si>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</si>
  <si>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</si>
  <si>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</si>
  <si>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</si>
  <si>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</si>
  <si>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</si>
  <si>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</si>
  <si>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</si>
  <si>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</si>
  <si>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</si>
  <si>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</si>
  <si>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</si>
  <si>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</si>
  <si>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</si>
  <si>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</si>
  <si>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</si>
  <si>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</si>
  <si>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</si>
  <si>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</si>
  <si>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</si>
  <si>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</si>
  <si>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</si>
  <si>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</si>
  <si>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</si>
  <si>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</si>
  <si>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</si>
  <si>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</si>
  <si>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</si>
  <si>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</si>
  <si>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</si>
  <si>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</si>
  <si>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</si>
  <si>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</si>
  <si>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</si>
  <si>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</si>
  <si>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</si>
  <si>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</si>
  <si>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</si>
  <si>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</si>
  <si>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</si>
  <si>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</si>
  <si>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</si>
  <si>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</si>
  <si>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</si>
  <si>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</si>
  <si>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</si>
  <si>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</si>
  <si>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</si>
  <si>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</si>
  <si>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</si>
  <si>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</si>
  <si>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</si>
  <si>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</si>
  <si>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</si>
  <si>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</si>
  <si>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</si>
  <si>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</si>
  <si>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</si>
  <si>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</si>
  <si>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</si>
  <si>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</si>
  <si>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</si>
  <si>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</si>
  <si>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</si>
  <si>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</si>
  <si>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</si>
  <si>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</si>
  <si>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</si>
  <si>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</si>
  <si>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</si>
  <si>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</si>
  <si>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</si>
  <si>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</si>
  <si>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</si>
  <si>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</si>
  <si>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</si>
  <si>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</si>
  <si>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</si>
  <si>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</si>
  <si>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</si>
  <si>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</si>
  <si>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</si>
  <si>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</si>
  <si>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</si>
  <si>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</si>
  <si>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</si>
  <si>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</si>
  <si>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</si>
  <si>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</si>
  <si>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</si>
  <si>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</si>
  <si>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</si>
  <si>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</si>
  <si>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</si>
  <si>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</si>
  <si>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</si>
  <si>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</si>
  <si>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</si>
  <si>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</si>
  <si>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</si>
  <si>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</si>
  <si>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</si>
  <si>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</si>
  <si>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</si>
  <si>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</si>
  <si>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</si>
  <si>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</si>
  <si>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</si>
  <si>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</si>
  <si>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</si>
  <si>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</si>
  <si>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</si>
  <si>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</si>
  <si>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</si>
  <si>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</si>
  <si>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</si>
  <si>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</si>
  <si>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</si>
  <si>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</si>
  <si>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</si>
  <si>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</si>
  <si>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</si>
  <si>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</si>
  <si>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</si>
  <si>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</si>
  <si>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</si>
  <si>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</si>
  <si>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</si>
  <si>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</si>
  <si>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</si>
  <si>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</si>
  <si>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</si>
  <si>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</si>
  <si>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</si>
  <si>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</si>
  <si>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</si>
  <si>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</si>
  <si>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</si>
  <si>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</si>
  <si>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</si>
  <si>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</si>
  <si>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</si>
  <si>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</si>
  <si>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</si>
  <si>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</si>
  <si>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</si>
  <si>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</si>
  <si>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</si>
  <si>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</si>
  <si>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</si>
  <si>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</si>
  <si>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</si>
  <si>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</si>
  <si>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</si>
  <si>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</si>
  <si>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</si>
  <si>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</si>
  <si>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</si>
  <si>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</si>
  <si>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</si>
  <si>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</si>
  <si>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</si>
  <si>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</si>
  <si>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</si>
  <si>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</si>
  <si>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</si>
  <si>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</si>
  <si>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</si>
  <si>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</si>
  <si>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</si>
  <si>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</si>
  <si>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</si>
  <si>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</si>
  <si>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</si>
  <si>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</si>
  <si>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</si>
  <si>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</si>
  <si>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</si>
  <si>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</si>
  <si>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</si>
  <si>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</si>
  <si>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</si>
  <si>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</si>
  <si>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</si>
  <si>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</si>
  <si>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</si>
  <si>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</si>
  <si>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</si>
  <si>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</si>
  <si>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</si>
  <si>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</si>
  <si>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</si>
  <si>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</si>
  <si>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</si>
  <si>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</si>
  <si>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</si>
  <si>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</si>
  <si>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</si>
  <si>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</si>
  <si>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</si>
  <si>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</si>
  <si>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</si>
  <si>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</si>
  <si>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</si>
  <si>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</si>
  <si>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</si>
  <si>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</si>
  <si>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</si>
  <si>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</si>
  <si>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</si>
  <si>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</si>
  <si>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</si>
  <si>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</si>
  <si>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</si>
  <si>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</si>
  <si>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</si>
  <si>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</si>
  <si>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</si>
  <si>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</si>
  <si>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</si>
  <si>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</si>
  <si>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</si>
  <si>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</si>
  <si>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</si>
  <si>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</si>
  <si>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</si>
  <si>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</si>
  <si>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</si>
  <si>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</si>
  <si>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</si>
  <si>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</si>
  <si>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</si>
  <si>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</si>
  <si>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</si>
  <si>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</si>
  <si>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</si>
  <si>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</si>
  <si>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</si>
  <si>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</si>
  <si>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</si>
  <si>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</si>
  <si>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</si>
  <si>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</si>
  <si>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</si>
  <si>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</si>
  <si>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</si>
  <si>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</si>
  <si>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</si>
  <si>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</si>
  <si>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</si>
  <si>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</si>
  <si>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</si>
  <si>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</si>
  <si>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</si>
  <si>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</si>
  <si>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</si>
  <si>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</si>
  <si>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</si>
  <si>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</si>
  <si>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</si>
  <si>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</si>
  <si>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</si>
  <si>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</si>
  <si>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</si>
  <si>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</si>
  <si>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</si>
  <si>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</si>
  <si>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</si>
  <si>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</si>
  <si>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</si>
  <si>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</si>
  <si>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</si>
  <si>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</si>
  <si>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</si>
  <si>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</si>
  <si>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</si>
  <si>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</si>
  <si>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</si>
  <si>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</si>
  <si>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</si>
  <si>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</si>
  <si>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</si>
  <si>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</si>
  <si>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</si>
  <si>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</si>
  <si>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</si>
  <si>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</si>
  <si>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</si>
  <si>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</si>
  <si>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</si>
  <si>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</si>
  <si>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</si>
  <si>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</si>
  <si>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</si>
  <si>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</si>
  <si>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</si>
  <si>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</si>
  <si>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</si>
  <si>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</si>
  <si>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</si>
  <si>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</si>
  <si>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</si>
  <si>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</si>
  <si>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</si>
  <si>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</si>
  <si>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</si>
  <si>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</si>
  <si>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</si>
  <si>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</si>
  <si>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</si>
  <si>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</si>
  <si>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</si>
  <si>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</si>
  <si>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</si>
  <si>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</si>
  <si>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</si>
  <si>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</si>
  <si>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</si>
  <si>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</si>
  <si>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</si>
  <si>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</si>
  <si>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</si>
  <si>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</si>
  <si>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</si>
  <si>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</si>
  <si>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</si>
  <si>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</si>
  <si>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</si>
  <si>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</si>
  <si>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</si>
  <si>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</si>
  <si>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</si>
  <si>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</si>
  <si>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</si>
  <si>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</si>
  <si>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</si>
  <si>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</si>
  <si>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</si>
  <si>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</si>
  <si>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</si>
  <si>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</si>
  <si>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</si>
  <si>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</si>
  <si>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</si>
  <si>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</si>
  <si>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</si>
  <si>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</si>
  <si>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</si>
  <si>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</si>
  <si>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</si>
  <si>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</si>
  <si>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</si>
  <si>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</si>
  <si>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</si>
  <si>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</si>
  <si>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</si>
  <si>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</si>
  <si>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</si>
  <si>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</si>
  <si>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</si>
  <si>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</si>
  <si>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</si>
  <si>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</si>
  <si>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</si>
  <si>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</si>
  <si>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</si>
  <si>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</si>
  <si>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</si>
  <si>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</si>
  <si>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</si>
  <si>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</si>
  <si>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</si>
  <si>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</si>
  <si>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</si>
  <si>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</si>
  <si>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</si>
  <si>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</si>
  <si>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</si>
  <si>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</si>
  <si>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</si>
  <si>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</si>
  <si>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</si>
  <si>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</si>
  <si>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</si>
  <si>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</si>
  <si>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</si>
  <si>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</si>
  <si>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</si>
  <si>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</si>
  <si>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</si>
  <si>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</si>
  <si>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</si>
  <si>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</si>
  <si>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</si>
  <si>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</si>
  <si>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</si>
  <si>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</si>
  <si>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</si>
  <si>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</si>
  <si>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</si>
  <si>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</si>
  <si>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</si>
  <si>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</si>
  <si>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</si>
  <si>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</si>
  <si>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</si>
  <si>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</si>
  <si>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</si>
  <si>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</si>
  <si>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</si>
  <si>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</si>
  <si>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</si>
  <si>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</si>
  <si>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</si>
  <si>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</si>
  <si>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</si>
  <si>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</si>
  <si>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</si>
  <si>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</si>
  <si>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</si>
  <si>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</si>
  <si>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</si>
  <si>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</si>
  <si>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</si>
  <si>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</si>
  <si>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</si>
  <si>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</si>
  <si>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</si>
  <si>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</si>
  <si>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</si>
  <si>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</si>
  <si>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</si>
  <si>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</si>
  <si>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</si>
  <si>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</si>
  <si>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</si>
  <si>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</si>
  <si>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</si>
  <si>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</si>
  <si>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</si>
  <si>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</si>
  <si>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</si>
  <si>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</si>
  <si>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</si>
  <si>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</si>
  <si>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</si>
  <si>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</si>
  <si>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</si>
  <si>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</si>
  <si>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</si>
  <si>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</si>
  <si>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</si>
  <si>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</si>
  <si>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</si>
  <si>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</si>
  <si>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</si>
  <si>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</si>
  <si>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</si>
  <si>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</si>
  <si>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</si>
  <si>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</si>
  <si>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</si>
  <si>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</si>
  <si>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</si>
  <si>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</si>
  <si>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</si>
  <si>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</si>
  <si>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</si>
  <si>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</si>
  <si>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</si>
  <si>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</si>
  <si>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</si>
  <si>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</si>
  <si>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</si>
  <si>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</si>
  <si>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</si>
  <si>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</si>
  <si>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</si>
  <si>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</si>
  <si>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</si>
  <si>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</si>
  <si>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</si>
  <si>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</si>
  <si>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</si>
  <si>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</si>
  <si>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</si>
  <si>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</si>
  <si>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</si>
  <si>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</si>
  <si>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</si>
  <si>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</si>
  <si>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</si>
  <si>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</si>
  <si>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</si>
  <si>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</si>
  <si>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</si>
  <si>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</si>
  <si>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</si>
  <si>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</si>
  <si>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</si>
  <si>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</si>
  <si>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</si>
  <si>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</si>
  <si>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</si>
  <si>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</si>
  <si>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</si>
  <si>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</si>
  <si>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</si>
  <si>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</si>
  <si>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</si>
  <si>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</si>
  <si>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</si>
  <si>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</si>
  <si>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</si>
  <si>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</si>
  <si>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</si>
  <si>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</si>
  <si>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</si>
  <si>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</si>
  <si>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</si>
  <si>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</si>
  <si>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</si>
  <si>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</si>
  <si>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</si>
  <si>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</si>
  <si>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</si>
  <si>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</si>
  <si>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</si>
  <si>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</si>
  <si>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</si>
  <si>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</si>
  <si>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</si>
  <si>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</si>
  <si>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</si>
  <si>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</si>
  <si>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</si>
  <si>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</si>
  <si>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</si>
  <si>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</si>
  <si>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</si>
  <si>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</si>
  <si>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</si>
  <si>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</si>
  <si>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</si>
  <si>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</si>
  <si>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</si>
  <si>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</si>
  <si>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</si>
  <si>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</si>
  <si>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</si>
  <si>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</si>
  <si>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</si>
  <si>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</si>
  <si>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</si>
  <si>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</si>
  <si>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</si>
  <si>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</si>
  <si>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</si>
  <si>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</si>
  <si>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</si>
  <si>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</si>
  <si>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</si>
  <si>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</si>
  <si>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</si>
  <si>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</si>
  <si>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</si>
  <si>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</si>
  <si>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</si>
  <si>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</si>
  <si>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</si>
  <si>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</si>
  <si>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</si>
  <si>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</si>
  <si>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</si>
  <si>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</si>
  <si>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</si>
  <si>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</si>
  <si>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</si>
  <si>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</si>
  <si>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</si>
  <si>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</si>
  <si>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</si>
  <si>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</si>
  <si>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</si>
  <si>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</si>
  <si>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</si>
  <si>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</si>
  <si>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</si>
  <si>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</si>
  <si>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</si>
  <si>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</si>
  <si>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</si>
  <si>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</si>
  <si>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</si>
  <si>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</si>
  <si>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</si>
  <si>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</si>
  <si>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</si>
  <si>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</si>
  <si>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</si>
  <si>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</si>
  <si>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</si>
  <si>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</si>
  <si>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</si>
  <si>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</si>
  <si>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</si>
  <si>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</si>
  <si>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</si>
  <si>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</si>
  <si>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</si>
  <si>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</si>
  <si>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</si>
  <si>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</si>
  <si>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</si>
  <si>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</si>
  <si>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</si>
  <si>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</si>
  <si>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</si>
  <si>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</si>
  <si>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</si>
  <si>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</si>
  <si>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</si>
  <si>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</si>
  <si>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</si>
  <si>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</si>
  <si>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</si>
  <si>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</si>
  <si>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</si>
  <si>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</si>
  <si>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</si>
  <si>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</si>
  <si>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</si>
  <si>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</si>
  <si>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</si>
  <si>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</si>
  <si>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</si>
  <si>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</si>
  <si>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</si>
  <si>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</si>
  <si>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</si>
  <si>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</si>
  <si>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</si>
  <si>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</si>
  <si>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</si>
  <si>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</si>
  <si>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</si>
  <si>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</si>
  <si>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</si>
  <si>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</si>
  <si>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</si>
  <si>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</si>
  <si>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</si>
  <si>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</si>
  <si>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</si>
  <si>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</si>
  <si>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</si>
  <si>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</si>
  <si>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</si>
  <si>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</si>
  <si>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</si>
  <si>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</si>
  <si>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</si>
  <si>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</si>
  <si>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</si>
  <si>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</si>
  <si>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</si>
  <si>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</si>
  <si>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</si>
  <si>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</si>
  <si>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</si>
  <si>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</si>
  <si>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</si>
  <si>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</si>
  <si>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</si>
  <si>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</si>
  <si>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</si>
  <si>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</si>
  <si>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</si>
  <si>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</si>
  <si>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</si>
  <si>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</si>
  <si>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</si>
  <si>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</si>
  <si>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</si>
  <si>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</si>
  <si>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</si>
  <si>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</si>
  <si>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</si>
  <si>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</si>
  <si>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</si>
  <si>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</si>
  <si>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</si>
  <si>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</si>
  <si>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</si>
  <si>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</si>
  <si>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</si>
  <si>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</si>
  <si>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</si>
  <si>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</si>
  <si>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</si>
  <si>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</si>
  <si>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</si>
  <si>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</si>
  <si>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</si>
  <si>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</si>
  <si>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</si>
  <si>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</si>
  <si>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</si>
  <si>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</si>
  <si>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</si>
  <si>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</si>
  <si>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</si>
  <si>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</si>
  <si>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</si>
  <si>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</si>
  <si>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</si>
  <si>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</si>
  <si>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</si>
  <si>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</si>
  <si>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</si>
  <si>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</si>
  <si>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</si>
  <si>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</si>
  <si>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</si>
  <si>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</si>
  <si>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</si>
  <si>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</si>
  <si>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</si>
  <si>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</si>
  <si>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</si>
  <si>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</si>
  <si>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</si>
  <si>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</si>
  <si>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</si>
  <si>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</si>
  <si>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</si>
  <si>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</si>
  <si>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</si>
  <si>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</si>
  <si>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</si>
  <si>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</si>
  <si>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</si>
  <si>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</si>
  <si>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</si>
  <si>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</si>
  <si>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</si>
  <si>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</si>
  <si>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</si>
  <si>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</si>
  <si>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</si>
  <si>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</si>
  <si>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</si>
  <si>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</si>
  <si>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</si>
  <si>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</si>
  <si>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</si>
  <si>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</si>
  <si>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</si>
  <si>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</si>
  <si>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</si>
  <si>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</si>
  <si>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</si>
  <si>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</si>
  <si>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</si>
  <si>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</si>
  <si>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</si>
  <si>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</si>
  <si>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</si>
  <si>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</si>
  <si>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</si>
  <si>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</si>
  <si>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</si>
  <si>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</si>
  <si>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</si>
  <si>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</si>
  <si>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</si>
  <si>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</si>
  <si>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</si>
  <si>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</si>
  <si>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</si>
  <si>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</si>
  <si>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</si>
  <si>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</si>
  <si>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</si>
  <si>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</si>
  <si>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</si>
  <si>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</si>
  <si>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</si>
  <si>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</si>
  <si>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</si>
  <si>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</si>
  <si>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</si>
  <si>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</si>
  <si>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</si>
  <si>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</si>
  <si>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</si>
  <si>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</si>
  <si>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</si>
  <si>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</si>
  <si>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</si>
  <si>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</si>
  <si>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</si>
  <si>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</si>
  <si>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</si>
  <si>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</si>
  <si>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</si>
  <si>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</si>
  <si>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</si>
  <si>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</si>
  <si>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</si>
  <si>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</si>
  <si>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</si>
  <si>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</si>
  <si>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</si>
  <si>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</si>
  <si>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</si>
  <si>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</si>
  <si>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</si>
  <si>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</si>
  <si>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</si>
  <si>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</si>
  <si>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</si>
  <si>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</si>
  <si>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</si>
  <si>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</si>
  <si>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</si>
  <si>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</si>
  <si>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</si>
  <si>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</si>
  <si>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</si>
  <si>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</si>
  <si>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</si>
  <si>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</si>
  <si>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</si>
  <si>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</si>
  <si>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</si>
  <si>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</si>
  <si>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</si>
  <si>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</si>
  <si>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</si>
  <si>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</si>
  <si>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</si>
  <si>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</si>
  <si>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</si>
  <si>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</si>
  <si>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</si>
  <si>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</si>
  <si>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</si>
  <si>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</si>
  <si>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</si>
  <si>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</si>
  <si>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</si>
  <si>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</si>
  <si>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</si>
  <si>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</si>
  <si>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</si>
  <si>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</si>
  <si>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</si>
  <si>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</si>
  <si>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</si>
  <si>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</si>
  <si>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</si>
  <si>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</si>
  <si>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</si>
  <si>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</si>
  <si>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</si>
  <si>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</si>
  <si>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</si>
  <si>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</si>
  <si>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</si>
  <si>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</si>
  <si>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</si>
  <si>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</si>
  <si>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</si>
  <si>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</si>
  <si>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</si>
  <si>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</si>
  <si>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</si>
  <si>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</si>
  <si>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</si>
  <si>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</si>
  <si>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</si>
  <si>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</si>
  <si>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</si>
  <si>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</si>
  <si>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</si>
  <si>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</si>
  <si>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</si>
  <si>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</si>
  <si>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</si>
  <si>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</si>
  <si>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</si>
  <si>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</si>
  <si>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</si>
  <si>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</si>
  <si>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</si>
  <si>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</si>
  <si>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</si>
  <si>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</si>
  <si>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</si>
  <si>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</si>
  <si>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</si>
  <si>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</si>
  <si>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</si>
  <si>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</si>
  <si>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</si>
  <si>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</si>
  <si>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</si>
  <si>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</si>
  <si>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</si>
  <si>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</si>
  <si>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</si>
  <si>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</si>
  <si>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</si>
  <si>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</si>
  <si>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</si>
  <si>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</si>
  <si>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</si>
  <si>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</si>
  <si>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</si>
  <si>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</si>
  <si>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</si>
  <si>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</si>
  <si>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</si>
  <si>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</si>
  <si>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</si>
  <si>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</si>
  <si>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</si>
  <si>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</si>
  <si>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</si>
  <si>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</si>
  <si>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</si>
  <si>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</si>
  <si>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</si>
  <si>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</si>
  <si>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</si>
  <si>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</si>
  <si>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</si>
  <si>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</si>
  <si>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</si>
  <si>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</si>
  <si>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</si>
  <si>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</si>
  <si>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</si>
  <si>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</si>
  <si>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</si>
  <si>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</si>
  <si>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</si>
  <si>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</si>
  <si>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</si>
  <si>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</si>
  <si>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</si>
  <si>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</si>
  <si>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</si>
  <si>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</si>
  <si>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</si>
  <si>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</si>
  <si>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</si>
  <si>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</si>
  <si>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</si>
  <si>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</si>
  <si>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</si>
  <si>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</si>
  <si>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</si>
  <si>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</si>
  <si>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</si>
  <si>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</si>
  <si>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</si>
  <si>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</si>
  <si>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</si>
  <si>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</si>
  <si>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</si>
  <si>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</si>
  <si>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</si>
  <si>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</si>
  <si>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</si>
  <si>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</si>
  <si>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</si>
  <si>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</si>
  <si>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</si>
  <si>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</si>
  <si>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</si>
  <si>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</si>
  <si>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</si>
  <si>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</si>
  <si>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</si>
  <si>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</si>
  <si>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</si>
  <si>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</si>
  <si>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</si>
  <si>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</si>
  <si>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</si>
  <si>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</si>
  <si>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</si>
  <si>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</si>
  <si>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</si>
  <si>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</si>
  <si>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</si>
  <si>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</si>
  <si>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</si>
  <si>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</si>
  <si>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</si>
  <si>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</si>
  <si>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</si>
  <si>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</si>
  <si>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</si>
  <si>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</si>
  <si>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</si>
  <si>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</si>
  <si>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</si>
  <si>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</si>
  <si>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</si>
  <si>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</si>
  <si>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</si>
  <si>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</si>
  <si>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</si>
  <si>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</si>
  <si>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</si>
  <si>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</si>
  <si>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</si>
  <si>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</si>
  <si>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</si>
  <si>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</si>
  <si>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</si>
  <si>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</si>
  <si>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</si>
  <si>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</si>
  <si>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</si>
  <si>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</si>
  <si>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</si>
  <si>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</si>
  <si>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</si>
  <si>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</si>
  <si>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</si>
  <si>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</si>
  <si>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</si>
  <si>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</si>
  <si>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</si>
  <si>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</si>
  <si>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</si>
  <si>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</si>
  <si>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</si>
  <si>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</si>
  <si>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</si>
  <si>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</si>
  <si>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</si>
  <si>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</si>
  <si>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</si>
  <si>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</si>
  <si>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</si>
  <si>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</si>
  <si>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</si>
  <si>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</si>
  <si>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</si>
  <si>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</si>
  <si>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</si>
  <si>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</si>
  <si>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</si>
  <si>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</si>
  <si>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</si>
  <si>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</si>
  <si>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</si>
  <si>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</si>
  <si>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</si>
  <si>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</si>
  <si>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</si>
  <si>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</si>
  <si>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</si>
  <si>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</si>
  <si>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</si>
  <si>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</si>
  <si>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</si>
  <si>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</si>
  <si>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</si>
  <si>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</si>
  <si>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</si>
  <si>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</si>
  <si>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</si>
  <si>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</si>
  <si>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</si>
  <si>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</si>
  <si>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</si>
  <si>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</si>
  <si>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</si>
  <si>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</si>
  <si>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</si>
  <si>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</si>
  <si>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</si>
  <si>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</si>
  <si>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</si>
  <si>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</si>
  <si>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</si>
  <si>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</si>
  <si>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</si>
  <si>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</si>
  <si>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</si>
  <si>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</si>
  <si>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</si>
  <si>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</si>
  <si>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</si>
  <si>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</si>
  <si>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</si>
  <si>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</si>
  <si>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</si>
  <si>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</si>
  <si>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</si>
  <si>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</si>
  <si>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</si>
  <si>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</si>
  <si>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</si>
  <si>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</si>
  <si>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</si>
  <si>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</si>
  <si>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</si>
  <si>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</si>
  <si>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</si>
  <si>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</si>
  <si>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</si>
  <si>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</si>
  <si>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</si>
  <si>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</si>
  <si>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</si>
  <si>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</si>
  <si>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</si>
  <si>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</si>
  <si>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</si>
  <si>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</si>
  <si>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</si>
  <si>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</si>
  <si>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</si>
  <si>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</si>
  <si>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</si>
  <si>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</si>
  <si>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</si>
  <si>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</si>
  <si>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</si>
  <si>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</si>
  <si>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</si>
  <si>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</si>
  <si>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</si>
  <si>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</si>
  <si>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</si>
  <si>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</si>
  <si>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</si>
  <si>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</si>
  <si>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</si>
  <si>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</si>
  <si>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</si>
  <si>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</si>
  <si>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</si>
  <si>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</si>
  <si>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</si>
  <si>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</si>
  <si>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</si>
  <si>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</si>
  <si>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</si>
  <si>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</si>
  <si>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</si>
  <si>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</si>
  <si>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</si>
  <si>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</si>
  <si>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</si>
  <si>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</si>
  <si>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</si>
  <si>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</si>
  <si>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</si>
  <si>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</si>
  <si>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</si>
  <si>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</si>
  <si>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</si>
  <si>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</si>
  <si>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</si>
  <si>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</si>
  <si>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</si>
  <si>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</si>
  <si>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</si>
  <si>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</si>
  <si>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</si>
  <si>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</si>
  <si>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</si>
  <si>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</si>
  <si>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</si>
  <si>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</si>
  <si>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</si>
  <si>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</si>
  <si>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</si>
  <si>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</si>
  <si>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</si>
  <si>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</si>
  <si>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</si>
  <si>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</si>
  <si>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</si>
  <si>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</si>
  <si>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</si>
  <si>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</si>
  <si>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</si>
  <si>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</si>
  <si>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</si>
  <si>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</si>
  <si>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</si>
  <si>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</si>
  <si>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</si>
  <si>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</si>
  <si>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</si>
  <si>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</si>
  <si>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</si>
  <si>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</si>
  <si>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</si>
  <si>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</si>
  <si>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</si>
  <si>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</si>
  <si>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</si>
  <si>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</si>
  <si>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</si>
  <si>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</si>
  <si>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</si>
  <si>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</si>
  <si>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</si>
  <si>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</si>
  <si>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</si>
  <si>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</si>
  <si>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</si>
  <si>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</si>
  <si>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</si>
  <si>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</si>
  <si>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</si>
  <si>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</si>
  <si>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</si>
  <si>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</si>
  <si>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</si>
  <si>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</si>
  <si>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</si>
  <si>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</si>
  <si>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</si>
  <si>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</si>
  <si>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</si>
  <si>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</si>
  <si>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</si>
  <si>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</si>
  <si>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</si>
  <si>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</si>
  <si>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</si>
  <si>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</si>
  <si>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</si>
  <si>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</si>
  <si>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</si>
  <si>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</si>
  <si>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</si>
  <si>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</si>
  <si>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</si>
  <si>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</si>
  <si>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</si>
  <si>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</si>
  <si>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</si>
  <si>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</si>
  <si>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</si>
  <si>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</si>
  <si>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</si>
  <si>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</si>
  <si>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</si>
  <si>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</si>
  <si>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</si>
  <si>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</si>
  <si>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</si>
  <si>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</si>
  <si>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</si>
  <si>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</si>
  <si>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</si>
  <si>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</si>
  <si>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</si>
  <si>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</si>
  <si>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</si>
  <si>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</si>
  <si>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</si>
  <si>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</si>
  <si>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</si>
  <si>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</si>
  <si>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</si>
  <si>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</si>
  <si>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</si>
  <si>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</si>
  <si>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</si>
  <si>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</si>
  <si>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</si>
  <si>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</si>
  <si>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</si>
  <si>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</si>
  <si>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</si>
  <si>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</si>
  <si>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</si>
  <si>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</si>
  <si>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</si>
  <si>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</si>
  <si>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</si>
  <si>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</si>
  <si>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</si>
  <si>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</si>
  <si>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</si>
  <si>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</si>
  <si>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</si>
  <si>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</si>
  <si>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</si>
  <si>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</si>
  <si>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</si>
  <si>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</si>
  <si>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</si>
  <si>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</si>
  <si>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</si>
  <si>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</si>
  <si>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</si>
  <si>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</si>
  <si>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</si>
  <si>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</si>
  <si>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</si>
  <si>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</si>
  <si>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</si>
  <si>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</si>
  <si>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</si>
  <si>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</si>
  <si>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</si>
  <si>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</si>
  <si>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</si>
  <si>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</si>
  <si>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</si>
  <si>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</si>
  <si>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</si>
  <si>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</si>
  <si>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</si>
  <si>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</si>
  <si>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</si>
  <si>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</si>
  <si>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</si>
  <si>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</si>
  <si>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</si>
  <si>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</si>
  <si>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</si>
  <si>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</si>
  <si>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</si>
  <si>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</si>
  <si>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</si>
  <si>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</si>
  <si>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</si>
  <si>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</si>
  <si>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</si>
  <si>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</si>
  <si>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</si>
  <si>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</si>
  <si>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</si>
  <si>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</si>
  <si>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</si>
  <si>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</si>
  <si>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</si>
  <si>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</si>
  <si>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</si>
  <si>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</si>
  <si>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</si>
  <si>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</si>
  <si>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</si>
  <si>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</si>
  <si>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</si>
  <si>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</si>
  <si>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</si>
  <si>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</si>
  <si>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</si>
  <si>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</si>
  <si>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</si>
  <si>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</si>
  <si>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</si>
  <si>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</si>
  <si>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</si>
  <si>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</si>
  <si>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</si>
  <si>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</si>
  <si>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</si>
  <si>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</si>
  <si>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</si>
  <si>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</si>
  <si>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</si>
  <si>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</si>
  <si>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</si>
  <si>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</si>
  <si>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</si>
  <si>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</si>
  <si>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</si>
  <si>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</si>
  <si>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</si>
  <si>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</si>
  <si>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</si>
  <si>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</si>
  <si>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</si>
  <si>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</si>
  <si>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</si>
  <si>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</si>
  <si>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</si>
  <si>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</si>
  <si>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</si>
  <si>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</si>
  <si>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</si>
  <si>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</si>
  <si>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</si>
  <si>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</si>
  <si>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</si>
  <si>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</si>
  <si>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</si>
  <si>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</si>
  <si>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</si>
  <si>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</si>
  <si>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</si>
  <si>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</si>
  <si>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</si>
  <si>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</si>
  <si>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</si>
  <si>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</si>
  <si>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</si>
  <si>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</si>
  <si>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</si>
  <si>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</si>
  <si>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</si>
  <si>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</si>
  <si>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</si>
  <si>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</si>
  <si>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</si>
  <si>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</si>
  <si>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</si>
  <si>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</si>
  <si>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</si>
  <si>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</si>
  <si>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</si>
  <si>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</si>
  <si>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</si>
  <si>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</si>
  <si>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</si>
  <si>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</si>
  <si>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</si>
  <si>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</si>
  <si>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</si>
  <si>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</si>
  <si>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</si>
  <si>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</si>
  <si>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</si>
  <si>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</si>
  <si>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</si>
  <si>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</si>
  <si>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</si>
  <si>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</si>
  <si>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</si>
  <si>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</si>
  <si>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</si>
  <si>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</si>
  <si>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</si>
  <si>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</si>
  <si>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</si>
  <si>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</si>
  <si>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</si>
  <si>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</si>
  <si>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</si>
  <si>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</si>
  <si>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</si>
  <si>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</si>
  <si>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</si>
  <si>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</si>
  <si>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</si>
  <si>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</si>
  <si>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</si>
  <si>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</si>
  <si>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</si>
  <si>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</si>
  <si>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</si>
  <si>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</si>
  <si>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</si>
  <si>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</si>
  <si>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</si>
  <si>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</si>
  <si>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</si>
  <si>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</si>
  <si>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</si>
  <si>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</si>
  <si>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</si>
  <si>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</si>
  <si>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</si>
  <si>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</si>
  <si>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</si>
  <si>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</si>
  <si>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</si>
  <si>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</si>
  <si>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</si>
  <si>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</si>
  <si>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</si>
  <si>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</si>
  <si>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</si>
  <si>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</si>
  <si>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</si>
  <si>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</si>
  <si>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</si>
  <si>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</si>
  <si>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</si>
  <si>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</si>
  <si>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</si>
  <si>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</si>
  <si>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</si>
  <si>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</si>
  <si>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</si>
  <si>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</si>
  <si>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</si>
  <si>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</si>
  <si>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</si>
  <si>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</si>
  <si>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</si>
  <si>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</si>
  <si>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</si>
  <si>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</si>
  <si>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</si>
  <si>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</si>
  <si>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</si>
  <si>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</si>
  <si>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</si>
  <si>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</si>
  <si>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</si>
  <si>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</si>
  <si>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</si>
  <si>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</si>
  <si>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</si>
  <si>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</si>
  <si>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</si>
  <si>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</si>
  <si>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</si>
  <si>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</si>
  <si>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</si>
  <si>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</si>
  <si>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</si>
  <si>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</si>
  <si>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</si>
  <si>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</si>
  <si>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</si>
  <si>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</si>
  <si>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</si>
  <si>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</si>
  <si>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</si>
  <si>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</si>
  <si>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</si>
  <si>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</si>
  <si>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</si>
  <si>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</si>
  <si>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</si>
  <si>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</si>
  <si>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</si>
  <si>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</si>
  <si>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</si>
  <si>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</si>
  <si>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</si>
  <si>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</si>
  <si>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</si>
  <si>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</si>
  <si>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</si>
  <si>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</si>
  <si>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</si>
  <si>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</si>
  <si>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</si>
  <si>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</si>
  <si>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</si>
  <si>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</si>
  <si>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</si>
  <si>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</si>
  <si>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</si>
  <si>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</si>
  <si>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</si>
  <si>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</si>
  <si>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</si>
  <si>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</si>
  <si>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</si>
  <si>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</si>
  <si>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</si>
  <si>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</si>
  <si>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</si>
  <si>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</si>
  <si>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</si>
  <si>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</si>
  <si>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</si>
  <si>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</si>
  <si>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</si>
  <si>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</si>
  <si>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</si>
  <si>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</si>
  <si>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</si>
  <si>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</si>
  <si>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</si>
  <si>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</si>
  <si>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</si>
  <si>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</si>
  <si>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</si>
  <si>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</si>
  <si>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</si>
  <si>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</si>
  <si>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</si>
  <si>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</si>
  <si>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</si>
  <si>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</si>
  <si>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</si>
  <si>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</si>
  <si>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</si>
  <si>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</si>
  <si>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</si>
  <si>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</si>
  <si>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</si>
  <si>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</si>
  <si>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</si>
  <si>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</si>
  <si>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</si>
  <si>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</si>
  <si>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</si>
  <si>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</si>
  <si>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</si>
  <si>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</si>
  <si>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</si>
  <si>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</si>
  <si>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</si>
  <si>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</si>
  <si>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</si>
  <si>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</si>
  <si>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</si>
  <si>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</si>
  <si>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</si>
  <si>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</si>
  <si>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</si>
  <si>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</si>
  <si>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</si>
  <si>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</si>
  <si>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</si>
  <si>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</si>
  <si>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</si>
  <si>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</si>
  <si>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</si>
  <si>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</si>
  <si>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</si>
  <si>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</si>
  <si>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</si>
  <si>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</si>
  <si>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</si>
  <si>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</si>
  <si>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</si>
  <si>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</si>
  <si>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</si>
  <si>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</si>
  <si>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</si>
  <si>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</si>
  <si>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</si>
  <si>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</si>
  <si>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</si>
  <si>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</si>
  <si>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</si>
  <si>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</si>
  <si>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</si>
  <si>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</si>
  <si>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</si>
  <si>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</si>
  <si>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</si>
  <si>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</si>
  <si>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</si>
  <si>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</si>
  <si>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</si>
  <si>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</si>
  <si>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</si>
  <si>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</si>
  <si>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</si>
  <si>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</si>
  <si>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</si>
  <si>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</si>
  <si>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</si>
  <si>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</si>
  <si>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</si>
  <si>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</si>
  <si>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</si>
  <si>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</si>
  <si>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</si>
  <si>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</si>
  <si>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</si>
  <si>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</si>
  <si>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</si>
  <si>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</si>
  <si>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</si>
  <si>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</si>
  <si>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</si>
  <si>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</si>
  <si>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</si>
  <si>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</si>
  <si>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</si>
  <si>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</si>
  <si>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</si>
  <si>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</si>
  <si>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</si>
  <si>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</si>
  <si>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</si>
  <si>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</si>
  <si>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</si>
  <si>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</si>
  <si>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</si>
  <si>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</si>
  <si>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</si>
  <si>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</si>
  <si>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</si>
  <si>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</si>
  <si>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</si>
  <si>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</si>
  <si>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</si>
  <si>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</si>
  <si>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</si>
  <si>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</si>
  <si>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</si>
  <si>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</si>
  <si>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</si>
  <si>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</si>
  <si>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</si>
  <si>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</si>
  <si>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</si>
  <si>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</si>
  <si>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</si>
  <si>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</si>
  <si>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</si>
  <si>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</si>
  <si>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</si>
  <si>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</si>
  <si>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</si>
  <si>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</si>
  <si>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</si>
  <si>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</si>
  <si>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</si>
  <si>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</si>
  <si>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</si>
  <si>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</si>
  <si>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</si>
  <si>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</si>
  <si>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</si>
  <si>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</si>
  <si>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</si>
  <si>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</si>
  <si>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</si>
  <si>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</si>
  <si>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</si>
  <si>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</si>
  <si>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</si>
  <si>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</si>
  <si>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</si>
  <si>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</si>
  <si>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</si>
  <si>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</si>
  <si>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</si>
  <si>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</si>
  <si>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</si>
  <si>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</si>
  <si>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</si>
  <si>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</si>
  <si>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</si>
  <si>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</si>
  <si>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</si>
  <si>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</si>
  <si>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</si>
  <si>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</si>
  <si>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</si>
  <si>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</si>
  <si>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</si>
  <si>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</si>
  <si>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</si>
  <si>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</si>
  <si>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</si>
  <si>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</si>
  <si>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</si>
  <si>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</si>
  <si>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</si>
  <si>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</si>
  <si>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</si>
  <si>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</si>
  <si>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</si>
  <si>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</si>
  <si>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</si>
  <si>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</si>
  <si>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</si>
  <si>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</si>
  <si>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</si>
  <si>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</si>
  <si>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</si>
  <si>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</si>
  <si>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</si>
  <si>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</si>
  <si>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</si>
  <si>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</si>
  <si>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</si>
  <si>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</si>
  <si>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</si>
  <si>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</si>
  <si>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</si>
  <si>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</si>
  <si>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</si>
  <si>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</si>
  <si>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</si>
  <si>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</si>
  <si>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</si>
  <si>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</si>
  <si>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</si>
  <si>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</si>
  <si>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</si>
  <si>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</si>
  <si>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</si>
  <si>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</si>
  <si>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</si>
  <si>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</si>
  <si>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</si>
  <si>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</si>
  <si>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</si>
  <si>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</si>
  <si>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</si>
  <si>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</si>
  <si>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</si>
  <si>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</si>
  <si>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</si>
  <si>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</si>
  <si>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</si>
  <si>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</si>
  <si>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</si>
  <si>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</si>
  <si>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</si>
  <si>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</si>
  <si>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</si>
  <si>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</si>
  <si>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</si>
  <si>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</si>
  <si>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</si>
  <si>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</si>
  <si>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</si>
  <si>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</si>
  <si>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</si>
  <si>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</si>
  <si>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</si>
  <si>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</si>
  <si>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</si>
  <si>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</si>
  <si>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</si>
  <si>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</si>
  <si>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</si>
  <si>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</si>
  <si>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</si>
  <si>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</si>
  <si>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</si>
  <si>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</si>
  <si>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</si>
  <si>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</si>
  <si>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</si>
  <si>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</si>
  <si>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</si>
  <si>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</si>
  <si>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</si>
  <si>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</si>
  <si>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</si>
  <si>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</si>
  <si>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</si>
  <si>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</si>
  <si>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</si>
  <si>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</si>
  <si>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</si>
  <si>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</si>
  <si>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</si>
  <si>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</si>
  <si>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</si>
  <si>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</si>
  <si>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</si>
  <si>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</si>
  <si>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</si>
  <si>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</si>
  <si>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</si>
  <si>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</si>
  <si>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</si>
  <si>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</si>
  <si>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</si>
  <si>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</si>
  <si>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</si>
  <si>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</si>
  <si>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</si>
  <si>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</si>
  <si>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</si>
  <si>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</si>
  <si>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</si>
  <si>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</si>
  <si>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</si>
  <si>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</si>
  <si>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</si>
  <si>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</si>
  <si>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</si>
  <si>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</si>
  <si>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</si>
  <si>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</si>
  <si>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</si>
  <si>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</si>
  <si>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</si>
  <si>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</si>
  <si>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</si>
  <si>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</si>
  <si>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</si>
  <si>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</si>
  <si>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</si>
  <si>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</si>
  <si>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</si>
  <si>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</si>
  <si>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</si>
  <si>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</si>
  <si>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</si>
  <si>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</si>
  <si>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</si>
  <si>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</si>
  <si>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</si>
  <si>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</si>
  <si>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</si>
  <si>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</si>
  <si>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</si>
  <si>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</si>
  <si>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</si>
  <si>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</si>
  <si>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</si>
  <si>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</si>
  <si>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</si>
  <si>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</si>
  <si>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</si>
  <si>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</si>
  <si>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</si>
  <si>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</si>
  <si>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</si>
  <si>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</si>
  <si>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</si>
  <si>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</si>
  <si>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</si>
  <si>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</si>
  <si>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</si>
  <si>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</si>
  <si>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</si>
  <si>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</si>
  <si>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</si>
  <si>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</si>
  <si>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</si>
  <si>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</si>
  <si>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</si>
  <si>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</si>
  <si>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</si>
  <si>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</si>
  <si>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</si>
  <si>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</si>
  <si>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</si>
  <si>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</si>
  <si>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</si>
  <si>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</si>
  <si>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</si>
  <si>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</si>
  <si>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</si>
  <si>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</si>
  <si>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</si>
  <si>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</si>
  <si>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</si>
  <si>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</si>
  <si>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</si>
  <si>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</si>
  <si>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</si>
  <si>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</si>
  <si>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</si>
  <si>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</si>
  <si>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</si>
  <si>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</si>
  <si>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</si>
  <si>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</si>
  <si>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</si>
  <si>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</si>
  <si>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</si>
  <si>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</si>
  <si>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</si>
  <si>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</si>
  <si>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</si>
  <si>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</si>
  <si>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</si>
  <si>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</si>
  <si>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</si>
  <si>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</si>
  <si>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</si>
  <si>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</si>
  <si>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</si>
  <si>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</si>
  <si>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</si>
  <si>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</si>
  <si>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</si>
  <si>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</si>
  <si>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</si>
  <si>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</si>
  <si>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</si>
  <si>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</si>
  <si>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</si>
  <si>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</si>
  <si>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</si>
  <si>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</si>
  <si>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</si>
  <si>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</si>
  <si>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</si>
  <si>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</si>
  <si>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</si>
  <si>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</si>
  <si>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</si>
  <si>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</si>
  <si>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</si>
  <si>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</si>
  <si>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</si>
  <si>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</si>
  <si>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</si>
  <si>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</si>
  <si>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</si>
  <si>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</si>
  <si>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</si>
  <si>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</si>
  <si>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</si>
  <si>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</si>
  <si>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</si>
  <si>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</si>
  <si>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</si>
  <si>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</si>
  <si>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</si>
  <si>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</si>
  <si>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</si>
  <si>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</si>
  <si>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</si>
  <si>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</si>
  <si>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</si>
  <si>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</si>
  <si>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</si>
  <si>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</si>
  <si>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</si>
  <si>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</si>
  <si>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</si>
  <si>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</si>
  <si>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</si>
  <si>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</si>
  <si>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</si>
  <si>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</si>
  <si>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</si>
  <si>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</si>
  <si>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</si>
  <si>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</si>
  <si>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</si>
  <si>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</si>
  <si>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</si>
  <si>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</si>
  <si>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</si>
  <si>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</si>
  <si>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</si>
  <si>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</si>
  <si>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</si>
  <si>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</si>
  <si>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</si>
  <si>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</si>
  <si>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</si>
  <si>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</si>
  <si>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</si>
  <si>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</si>
  <si>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</si>
  <si>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</si>
  <si>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</si>
  <si>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</si>
  <si>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</si>
  <si>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</si>
  <si>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</si>
  <si>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</si>
  <si>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</si>
  <si>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</si>
  <si>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</si>
  <si>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</si>
  <si>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</si>
  <si>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</si>
  <si>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</si>
  <si>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</si>
  <si>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</si>
  <si>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</si>
  <si>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</si>
  <si>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</si>
  <si>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</si>
  <si>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</si>
  <si>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</si>
  <si>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</si>
  <si>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</si>
  <si>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</si>
  <si>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</si>
  <si>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</si>
  <si>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</si>
  <si>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</si>
  <si>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</si>
  <si>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</si>
  <si>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</si>
  <si>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</si>
  <si>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</si>
  <si>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</si>
  <si>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</si>
  <si>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</si>
  <si>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</si>
  <si>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</si>
  <si>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</si>
  <si>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</si>
  <si>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</si>
  <si>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</si>
  <si>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</si>
  <si>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</si>
  <si>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</si>
  <si>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</si>
  <si>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</si>
  <si>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</si>
  <si>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</si>
  <si>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</si>
  <si>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</si>
  <si>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</si>
  <si>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</si>
  <si>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</si>
  <si>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</si>
  <si>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</si>
  <si>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</si>
  <si>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</si>
  <si>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</si>
  <si>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</si>
  <si>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</si>
  <si>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</si>
  <si>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</si>
  <si>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</si>
  <si>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</si>
  <si>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</si>
  <si>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</si>
  <si>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</si>
  <si>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</si>
  <si>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</si>
  <si>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</si>
  <si>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</si>
  <si>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</si>
  <si>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</si>
  <si>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</si>
  <si>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</si>
  <si>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</si>
  <si>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</si>
  <si>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</si>
  <si>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</si>
  <si>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</si>
  <si>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</si>
  <si>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</si>
  <si>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</si>
  <si>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</si>
  <si>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</si>
  <si>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</si>
  <si>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</si>
  <si>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</si>
  <si>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</si>
  <si>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</si>
  <si>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</si>
  <si>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</si>
  <si>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</si>
  <si>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</si>
  <si>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</si>
  <si>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</si>
  <si>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</si>
  <si>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</si>
  <si>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</si>
  <si>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</si>
  <si>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</si>
  <si>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</si>
  <si>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</si>
  <si>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</si>
  <si>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</si>
  <si>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</si>
  <si>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</si>
  <si>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</si>
  <si>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</si>
  <si>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</si>
  <si>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</si>
  <si>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</si>
  <si>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</si>
  <si>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</si>
  <si>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</si>
  <si>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</si>
  <si>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</si>
  <si>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</si>
  <si>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</si>
  <si>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</si>
  <si>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</si>
  <si>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</si>
  <si>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</si>
  <si>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</si>
  <si>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</si>
  <si>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</si>
  <si>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</si>
  <si>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</si>
  <si>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</si>
  <si>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</si>
  <si>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</si>
  <si>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</si>
  <si>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</si>
  <si>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</si>
  <si>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</si>
  <si>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</si>
  <si>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</si>
  <si>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</si>
  <si>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</si>
  <si>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</si>
  <si>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</si>
  <si>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</si>
  <si>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</si>
  <si>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</si>
  <si>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</si>
  <si>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</si>
  <si>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</si>
  <si>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</si>
  <si>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</si>
  <si>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</si>
  <si>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</si>
  <si>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</si>
  <si>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</si>
  <si>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</si>
  <si>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</si>
  <si>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</si>
  <si>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</si>
  <si>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</si>
  <si>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</si>
  <si>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</si>
  <si>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</si>
  <si>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</si>
  <si>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</si>
  <si>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</si>
  <si>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</si>
  <si>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</si>
  <si>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</si>
  <si>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</si>
  <si>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</si>
  <si>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</si>
  <si>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</si>
  <si>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</si>
  <si>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</si>
  <si>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</si>
  <si>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</si>
  <si>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</si>
  <si>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</si>
  <si>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</si>
  <si>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</si>
  <si>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</si>
  <si>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</si>
  <si>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</si>
  <si>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</si>
  <si>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</si>
  <si>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</si>
  <si>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</si>
  <si>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</si>
  <si>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</si>
  <si>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</si>
  <si>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</si>
  <si>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</si>
  <si>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</si>
  <si>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</si>
  <si>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</si>
  <si>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</si>
  <si>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</si>
  <si>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</si>
  <si>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</si>
  <si>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</si>
  <si>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</si>
  <si>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</si>
  <si>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</si>
  <si>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</si>
  <si>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</si>
  <si>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</si>
  <si>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</si>
  <si>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</si>
  <si>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</si>
  <si>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</si>
  <si>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</si>
  <si>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</si>
  <si>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</si>
  <si>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</si>
  <si>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</si>
  <si>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</si>
  <si>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</si>
  <si>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</si>
  <si>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</si>
  <si>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</si>
  <si>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</si>
  <si>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</si>
  <si>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</si>
  <si>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</si>
  <si>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</si>
  <si>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</si>
  <si>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</si>
  <si>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</si>
  <si>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</si>
  <si>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</si>
  <si>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</si>
  <si>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</si>
  <si>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</si>
  <si>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</si>
  <si>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</si>
  <si>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</si>
  <si>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</si>
  <si>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</si>
  <si>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</si>
  <si>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</si>
  <si>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</si>
  <si>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</si>
  <si>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</si>
  <si>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</si>
  <si>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</si>
  <si>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</si>
  <si>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</si>
  <si>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</si>
  <si>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</si>
  <si>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</si>
  <si>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</si>
  <si>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</si>
  <si>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</si>
  <si>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</si>
  <si>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</si>
  <si>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</si>
  <si>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</si>
  <si>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</si>
  <si>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</si>
  <si>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</si>
  <si>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</si>
  <si>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</si>
  <si>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</si>
  <si>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</si>
  <si>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</si>
  <si>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</si>
  <si>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</si>
  <si>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</si>
  <si>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</si>
  <si>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</si>
  <si>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</si>
  <si>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</si>
  <si>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</si>
  <si>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</si>
  <si>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</si>
  <si>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</si>
  <si>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</si>
  <si>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</si>
  <si>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</si>
  <si>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</si>
  <si>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</si>
  <si>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</si>
  <si>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</si>
  <si>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</si>
  <si>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</si>
  <si>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</si>
  <si>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</si>
  <si>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</si>
  <si>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</si>
  <si>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</si>
  <si>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</si>
  <si>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</si>
  <si>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</si>
  <si>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</si>
  <si>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</si>
  <si>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</si>
  <si>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</si>
  <si>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</si>
  <si>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</si>
  <si>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</si>
  <si>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</si>
  <si>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</si>
  <si>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</si>
  <si>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</si>
  <si>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</si>
  <si>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</si>
  <si>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</si>
  <si>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</si>
  <si>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</si>
  <si>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</si>
  <si>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</si>
  <si>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</si>
  <si>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</si>
  <si>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</si>
  <si>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</si>
  <si>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</si>
  <si>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</si>
  <si>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</si>
  <si>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</si>
  <si>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</si>
  <si>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</si>
  <si>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</si>
  <si>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</si>
  <si>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</si>
  <si>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</si>
  <si>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</si>
  <si>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</si>
  <si>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</si>
  <si>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</si>
  <si>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</si>
  <si>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</si>
  <si>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</si>
  <si>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</si>
  <si>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</si>
  <si>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</si>
  <si>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</si>
  <si>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</si>
  <si>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</si>
  <si>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</si>
  <si>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</si>
  <si>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</si>
  <si>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</si>
  <si>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</si>
  <si>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</si>
  <si>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</si>
  <si>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</si>
  <si>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</si>
  <si>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</si>
  <si>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</si>
  <si>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</si>
  <si>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</si>
  <si>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</si>
  <si>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</si>
  <si>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</si>
  <si>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</si>
  <si>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</si>
  <si>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</si>
  <si>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</si>
  <si>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</si>
  <si>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</si>
  <si>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</si>
  <si>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</si>
  <si>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</si>
  <si>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</si>
  <si>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</si>
  <si>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</si>
  <si>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</si>
  <si>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</si>
  <si>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</si>
  <si>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</si>
  <si>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</si>
  <si>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</si>
  <si>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</si>
  <si>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</si>
  <si>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</si>
  <si>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</si>
  <si>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</si>
  <si>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</si>
  <si>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</si>
  <si>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</si>
  <si>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</si>
  <si>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</si>
  <si>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</si>
  <si>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</si>
  <si>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</si>
  <si>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</si>
  <si>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</si>
  <si>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</si>
  <si>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</si>
  <si>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</si>
  <si>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</si>
  <si>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</si>
  <si>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</si>
  <si>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</si>
  <si>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</si>
  <si>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</si>
  <si>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</si>
  <si>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</si>
  <si>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</si>
  <si>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</si>
  <si>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</si>
  <si>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</si>
  <si>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</si>
  <si>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</si>
  <si>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</si>
  <si>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</si>
  <si>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</si>
  <si>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</si>
  <si>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</si>
  <si>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</si>
  <si>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</si>
  <si>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</si>
  <si>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</si>
  <si>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</si>
  <si>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</si>
  <si>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</si>
  <si>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</si>
  <si>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</si>
  <si>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</si>
  <si>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</si>
  <si>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</si>
  <si>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</si>
  <si>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</si>
  <si>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</si>
  <si>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</si>
  <si>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</si>
  <si>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</si>
  <si>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</si>
  <si>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</si>
  <si>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</si>
  <si>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</si>
  <si>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</si>
  <si>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</si>
  <si>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</si>
  <si>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</si>
  <si>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</si>
  <si>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</si>
  <si>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</si>
  <si>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</si>
  <si>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</si>
  <si>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</si>
  <si>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</si>
  <si>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</si>
  <si>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</si>
  <si>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</si>
  <si>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</si>
  <si>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</si>
  <si>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</si>
  <si>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</si>
  <si>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</si>
  <si>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</si>
  <si>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</si>
  <si>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</si>
  <si>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</si>
  <si>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</si>
  <si>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</si>
  <si>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</si>
  <si>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</si>
  <si>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</si>
  <si>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</si>
  <si>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</si>
  <si>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</si>
  <si>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</si>
  <si>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</si>
  <si>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</si>
  <si>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</si>
  <si>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</si>
  <si>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</si>
  <si>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</si>
  <si>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</si>
  <si>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</si>
  <si>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</si>
  <si>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</si>
  <si>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</si>
  <si>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</si>
  <si>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</si>
  <si>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</si>
  <si>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</si>
  <si>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</si>
  <si>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</si>
  <si>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</si>
  <si>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</si>
  <si>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</si>
  <si>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</si>
  <si>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</si>
  <si>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</si>
  <si>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</si>
  <si>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</si>
  <si>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</si>
  <si>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</si>
  <si>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</si>
  <si>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</si>
  <si>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</si>
  <si>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</si>
  <si>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</si>
  <si>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</si>
  <si>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</si>
  <si>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</si>
  <si>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</si>
  <si>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</si>
  <si>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</si>
  <si>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</si>
  <si>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</si>
  <si>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</si>
  <si>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</si>
  <si>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</si>
  <si>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</si>
  <si>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</si>
  <si>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</si>
  <si>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</si>
  <si>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</si>
  <si>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</si>
  <si>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</si>
  <si>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</si>
  <si>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</si>
  <si>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</si>
  <si>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</si>
  <si>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</si>
  <si>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</si>
  <si>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</si>
  <si>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</si>
  <si>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</si>
  <si>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</si>
  <si>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</si>
  <si>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</si>
  <si>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</si>
  <si>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</si>
  <si>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</si>
  <si>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</si>
  <si>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</si>
  <si>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</si>
  <si>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</si>
  <si>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</si>
  <si>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</si>
  <si>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</si>
  <si>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</si>
  <si>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</si>
  <si>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</si>
  <si>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</si>
  <si>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</si>
  <si>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</si>
  <si>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</si>
  <si>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</si>
  <si>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</si>
  <si>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</si>
  <si>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</si>
  <si>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</si>
  <si>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</si>
  <si>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</si>
  <si>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</si>
  <si>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</si>
  <si>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</si>
  <si>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</si>
  <si>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</si>
  <si>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</si>
  <si>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</si>
  <si>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</si>
  <si>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</si>
  <si>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</si>
  <si>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</si>
  <si>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</si>
  <si>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</si>
  <si>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</si>
  <si>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</si>
  <si>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</si>
  <si>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</si>
  <si>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</si>
  <si>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</si>
  <si>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</si>
  <si>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</si>
  <si>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</si>
  <si>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</si>
  <si>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</si>
  <si>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</si>
  <si>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</si>
  <si>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</si>
  <si>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</si>
  <si>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</si>
  <si>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</si>
  <si>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</si>
  <si>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</si>
  <si>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</si>
  <si>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</si>
  <si>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</si>
  <si>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</si>
  <si>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</si>
  <si>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</si>
  <si>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</si>
  <si>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</si>
  <si>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</si>
  <si>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</si>
  <si>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</si>
  <si>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</si>
  <si>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</si>
  <si>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</si>
  <si>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</si>
  <si>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</si>
  <si>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</si>
  <si>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</si>
  <si>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</si>
  <si>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</si>
  <si>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</si>
  <si>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</si>
  <si>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</si>
  <si>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</si>
  <si>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</si>
  <si>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</si>
  <si>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</si>
  <si>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</si>
  <si>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</si>
  <si>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</si>
  <si>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</si>
  <si>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</si>
  <si>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</si>
  <si>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</si>
  <si>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</si>
  <si>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</si>
  <si>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</si>
  <si>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</si>
  <si>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</si>
  <si>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</si>
  <si>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</si>
  <si>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</si>
  <si>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</si>
  <si>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</si>
  <si>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</si>
  <si>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</si>
  <si>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</si>
  <si>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</si>
  <si>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</si>
  <si>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</si>
  <si>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</si>
  <si>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</si>
  <si>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</si>
  <si>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</si>
  <si>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</si>
  <si>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</si>
  <si>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</si>
  <si>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</si>
  <si>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</si>
  <si>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</si>
  <si>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</si>
  <si>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</si>
  <si>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</si>
  <si>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</si>
  <si>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</si>
  <si>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</si>
  <si>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</si>
  <si>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</si>
  <si>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</si>
  <si>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</si>
  <si>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</si>
  <si>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</si>
  <si>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</si>
  <si>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</si>
  <si>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</si>
  <si>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</si>
  <si>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</si>
  <si>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</si>
  <si>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</si>
  <si>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</si>
  <si>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</si>
  <si>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</si>
  <si>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</si>
  <si>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</si>
  <si>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</si>
  <si>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</si>
  <si>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</si>
  <si>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</si>
  <si>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</si>
  <si>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</si>
  <si>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</si>
  <si>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</si>
  <si>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</si>
  <si>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</si>
  <si>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</si>
  <si>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</si>
  <si>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</si>
  <si>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</si>
  <si>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</si>
  <si>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</si>
  <si>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</si>
  <si>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</si>
  <si>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</si>
  <si>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</si>
  <si>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</si>
  <si>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</si>
  <si>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</si>
  <si>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</si>
  <si>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</si>
  <si>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</si>
  <si>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</si>
  <si>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</si>
  <si>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</si>
  <si>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</si>
  <si>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</si>
  <si>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</si>
  <si>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</si>
  <si>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</si>
  <si>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</si>
  <si>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</si>
  <si>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</si>
  <si>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</si>
  <si>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</si>
  <si>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</si>
  <si>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</si>
  <si>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</si>
  <si>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</si>
  <si>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</si>
  <si>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</si>
  <si>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</si>
  <si>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</si>
  <si>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</si>
  <si>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</si>
  <si>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</si>
  <si>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</si>
  <si>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</si>
  <si>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</si>
  <si>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</si>
  <si>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</si>
  <si>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</si>
  <si>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</si>
  <si>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</si>
  <si>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</si>
  <si>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</si>
  <si>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</si>
  <si>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</si>
  <si>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</si>
  <si>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</si>
  <si>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</si>
  <si>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</si>
  <si>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</si>
  <si>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</si>
  <si>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</si>
  <si>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</si>
  <si>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</si>
  <si>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</si>
  <si>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</si>
  <si>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</si>
  <si>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</si>
  <si>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</si>
  <si>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</si>
  <si>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</si>
  <si>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</si>
  <si>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</si>
  <si>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</si>
  <si>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</si>
  <si>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</si>
  <si>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</si>
  <si>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</si>
  <si>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</si>
  <si>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</si>
  <si>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</si>
  <si>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</si>
  <si>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</si>
  <si>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</si>
  <si>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</si>
  <si>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</si>
  <si>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</si>
  <si>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</si>
  <si>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</si>
  <si>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</si>
  <si>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</si>
  <si>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</si>
  <si>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</si>
  <si>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</si>
  <si>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</si>
  <si>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</si>
  <si>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</si>
  <si>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</si>
  <si>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</si>
  <si>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</si>
  <si>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</si>
  <si>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</si>
  <si>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</si>
  <si>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</si>
  <si>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</si>
  <si>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</si>
  <si>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</si>
  <si>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</si>
  <si>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</si>
  <si>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</si>
  <si>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</si>
  <si>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</si>
  <si>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</si>
  <si>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</si>
  <si>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</si>
  <si>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</si>
  <si>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</si>
  <si>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</si>
  <si>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</si>
  <si>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</si>
  <si>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</si>
  <si>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</si>
  <si>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</si>
  <si>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</si>
  <si>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</si>
  <si>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</si>
  <si>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</si>
  <si>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</si>
  <si>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</si>
  <si>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</si>
  <si>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</si>
  <si>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</si>
  <si>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</si>
  <si>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</si>
  <si>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</si>
  <si>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</si>
  <si>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</si>
  <si>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</si>
  <si>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</si>
  <si>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</si>
  <si>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</si>
  <si>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</si>
  <si>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</si>
  <si>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</si>
  <si>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</si>
  <si>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</si>
  <si>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</si>
  <si>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</si>
  <si>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</si>
  <si>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</si>
  <si>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</si>
  <si>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</si>
  <si>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</si>
  <si>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</si>
  <si>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</si>
  <si>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</si>
  <si>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</si>
  <si>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</si>
  <si>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</si>
  <si>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</si>
  <si>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</si>
  <si>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</si>
  <si>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</si>
  <si>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</si>
  <si>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</si>
  <si>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</si>
  <si>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</si>
  <si>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</si>
  <si>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</si>
  <si>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</si>
  <si>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</si>
  <si>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</si>
  <si>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</si>
  <si>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</si>
  <si>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</si>
  <si>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</si>
  <si>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</si>
  <si>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</si>
  <si>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</si>
  <si>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</si>
  <si>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</si>
  <si>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</si>
  <si>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</si>
  <si>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</si>
  <si>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</si>
  <si>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</si>
  <si>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</si>
  <si>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</si>
  <si>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</si>
  <si>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</si>
  <si>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</si>
  <si>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</si>
  <si>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</si>
  <si>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</si>
  <si>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</si>
  <si>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</si>
  <si>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</si>
  <si>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</si>
  <si>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</si>
  <si>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</si>
  <si>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</si>
  <si>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</si>
  <si>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</si>
  <si>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</si>
  <si>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</si>
  <si>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</si>
  <si>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</si>
  <si>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</si>
  <si>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</si>
  <si>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</si>
  <si>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</si>
  <si>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</si>
  <si>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</si>
  <si>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</si>
  <si>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</si>
  <si>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</si>
  <si>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</si>
  <si>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</si>
  <si>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</si>
  <si>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</si>
  <si>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</si>
  <si>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</si>
  <si>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</si>
  <si>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</si>
  <si>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</si>
  <si>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</si>
  <si>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</si>
  <si>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</si>
  <si>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</si>
  <si>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</si>
  <si>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</si>
  <si>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</si>
  <si>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</si>
  <si>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</si>
  <si>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</si>
  <si>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</si>
  <si>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</si>
  <si>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</si>
  <si>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</si>
  <si>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</si>
  <si>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</si>
  <si>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</si>
  <si>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</si>
  <si>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</si>
  <si>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</si>
  <si>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</si>
  <si>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</si>
  <si>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</si>
  <si>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</si>
  <si>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</si>
  <si>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</si>
  <si>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</si>
  <si>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</si>
  <si>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</si>
  <si>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</si>
  <si>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</si>
  <si>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</si>
  <si>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</si>
  <si>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</si>
  <si>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</si>
  <si>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</si>
  <si>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</si>
  <si>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</si>
  <si>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</si>
  <si>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</si>
  <si>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</si>
  <si>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</si>
  <si>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</si>
  <si>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</si>
  <si>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</si>
  <si>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</si>
  <si>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</si>
  <si>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</si>
  <si>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</si>
  <si>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</si>
  <si>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</si>
  <si>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</si>
  <si>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</si>
  <si>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</si>
  <si>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</si>
  <si>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</si>
  <si>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</si>
  <si>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</si>
  <si>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</si>
  <si>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</si>
  <si>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</si>
  <si>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</si>
  <si>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</si>
  <si>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</si>
  <si>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</si>
  <si>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</si>
  <si>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</si>
  <si>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</si>
  <si>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</si>
  <si>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</si>
  <si>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</si>
  <si>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</si>
  <si>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</si>
  <si>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</si>
  <si>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</si>
  <si>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</si>
  <si>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</si>
  <si>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</si>
  <si>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</si>
  <si>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</si>
  <si>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</si>
  <si>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</si>
  <si>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</si>
  <si>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</si>
  <si>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</si>
  <si>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</si>
  <si>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</si>
  <si>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</si>
  <si>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</si>
  <si>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</si>
  <si>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</si>
  <si>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</si>
  <si>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</si>
  <si>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</si>
  <si>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</si>
  <si>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</si>
  <si>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</si>
  <si>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</si>
  <si>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</si>
  <si>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</si>
  <si>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</si>
  <si>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</si>
  <si>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</si>
  <si>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</si>
  <si>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</si>
  <si>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</si>
  <si>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</si>
  <si>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</si>
  <si>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</si>
  <si>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</si>
  <si>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</si>
  <si>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</si>
  <si>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</si>
  <si>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</si>
  <si>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</si>
  <si>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</si>
  <si>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</si>
  <si>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</si>
  <si>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</si>
  <si>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</si>
  <si>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</si>
  <si>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</si>
  <si>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</si>
  <si>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</si>
  <si>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</si>
  <si>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</si>
  <si>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</si>
  <si>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</si>
  <si>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</si>
  <si>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</si>
  <si>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</si>
  <si>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</si>
  <si>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</si>
  <si>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</si>
  <si>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</si>
  <si>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</si>
  <si>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</si>
  <si>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</si>
  <si>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</si>
  <si>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</si>
  <si>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</si>
  <si>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</si>
  <si>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</si>
  <si>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</si>
  <si>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</si>
  <si>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</si>
  <si>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</si>
  <si>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</si>
  <si>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</si>
  <si>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</si>
  <si>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</si>
  <si>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</si>
  <si>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</si>
  <si>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</si>
  <si>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</si>
  <si>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</si>
  <si>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</si>
  <si>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</si>
  <si>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</si>
  <si>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</si>
  <si>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</si>
  <si>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</si>
  <si>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</si>
  <si>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</si>
  <si>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</si>
  <si>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</si>
  <si>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</si>
  <si>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</si>
  <si>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</si>
  <si>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</si>
  <si>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</si>
  <si>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</si>
  <si>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</si>
  <si>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</si>
  <si>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</si>
  <si>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</si>
  <si>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</si>
  <si>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</si>
  <si>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</si>
  <si>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</si>
  <si>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</si>
  <si>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</si>
  <si>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</si>
  <si>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</si>
  <si>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</si>
  <si>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</si>
  <si>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</si>
  <si>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</si>
  <si>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</si>
  <si>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</si>
  <si>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</si>
  <si>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</si>
  <si>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</si>
  <si>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</si>
  <si>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</si>
  <si>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</si>
  <si>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</si>
  <si>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</si>
  <si>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</si>
  <si>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</si>
  <si>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</si>
  <si>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</si>
  <si>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</si>
  <si>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</si>
  <si>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</si>
  <si>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</si>
  <si>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</si>
  <si>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</si>
  <si>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</si>
  <si>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</si>
  <si>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</si>
  <si>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</si>
  <si>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</si>
  <si>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</si>
  <si>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</si>
  <si>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</si>
  <si>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</si>
  <si>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</si>
  <si>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</si>
  <si>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</si>
  <si>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</si>
  <si>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</si>
  <si>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</si>
  <si>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</si>
  <si>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</si>
  <si>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</si>
  <si>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</si>
  <si>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</si>
  <si>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</si>
  <si>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</si>
  <si>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</si>
  <si>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</si>
  <si>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</si>
  <si>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</si>
  <si>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</si>
  <si>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</si>
  <si>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</si>
  <si>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</si>
  <si>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</si>
  <si>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</si>
  <si>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</si>
  <si>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</si>
  <si>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</si>
  <si>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</si>
  <si>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</si>
  <si>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</si>
  <si>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</si>
  <si>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</si>
  <si>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</si>
  <si>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</si>
  <si>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</si>
  <si>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</si>
  <si>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</si>
  <si>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</si>
  <si>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</si>
  <si>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</si>
  <si>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</si>
  <si>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</si>
  <si>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</si>
  <si>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</si>
  <si>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</si>
  <si>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</si>
  <si>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</si>
  <si>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</si>
  <si>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</si>
  <si>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</si>
  <si>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</si>
  <si>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</si>
  <si>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</si>
  <si>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</si>
  <si>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</si>
  <si>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</si>
  <si>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</si>
  <si>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</si>
  <si>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</si>
  <si>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</si>
  <si>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</si>
  <si>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</si>
  <si>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</si>
  <si>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</si>
  <si>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</si>
  <si>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</si>
  <si>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</si>
  <si>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</si>
  <si>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</si>
  <si>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</si>
  <si>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</si>
  <si>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</si>
  <si>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</si>
  <si>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</si>
  <si>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</si>
  <si>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</si>
  <si>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</si>
  <si>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</si>
  <si>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</si>
  <si>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</si>
  <si>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</si>
  <si>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</si>
  <si>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</si>
  <si>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</si>
  <si>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</si>
  <si>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</si>
  <si>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</si>
  <si>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</si>
  <si>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</si>
  <si>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</si>
  <si>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</si>
  <si>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</si>
  <si>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</si>
  <si>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</si>
  <si>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</si>
  <si>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</si>
  <si>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</si>
  <si>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</si>
  <si>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</si>
  <si>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</si>
  <si>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</si>
  <si>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</si>
  <si>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</si>
  <si>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</si>
  <si>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</si>
  <si>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</si>
  <si>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</si>
  <si>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</si>
  <si>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</si>
  <si>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</si>
  <si>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</si>
  <si>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</si>
  <si>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</si>
  <si>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</si>
  <si>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</si>
  <si>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</si>
  <si>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</si>
  <si>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</si>
  <si>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</si>
  <si>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</si>
  <si>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</si>
  <si>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</si>
  <si>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</si>
  <si>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</si>
  <si>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</si>
  <si>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</si>
  <si>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</si>
  <si>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</si>
  <si>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</si>
  <si>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</si>
  <si>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</si>
  <si>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</si>
  <si>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</si>
  <si>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</si>
  <si>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</si>
  <si>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</si>
  <si>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</si>
  <si>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</si>
  <si>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</si>
  <si>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</si>
  <si>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</si>
  <si>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</si>
  <si>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</si>
  <si>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</si>
  <si>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</si>
  <si>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</si>
  <si>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</si>
  <si>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</si>
  <si>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</si>
  <si>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</si>
  <si>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</si>
  <si>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</si>
  <si>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</si>
  <si>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</si>
  <si>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</si>
  <si>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</si>
  <si>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</si>
  <si>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</si>
  <si>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</si>
  <si>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</si>
  <si>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</si>
  <si>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</si>
  <si>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</si>
  <si>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</si>
  <si>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</si>
  <si>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</si>
  <si>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</si>
  <si>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</si>
  <si>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</si>
  <si>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</si>
  <si>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</si>
  <si>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</si>
  <si>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</si>
  <si>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</si>
  <si>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</si>
  <si>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</si>
  <si>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</si>
  <si>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</si>
  <si>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</si>
  <si>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</si>
  <si>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</si>
  <si>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</si>
  <si>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</si>
  <si>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</si>
  <si>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</si>
  <si>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</si>
  <si>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</si>
  <si>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</si>
  <si>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</si>
  <si>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</si>
  <si>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</si>
  <si>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</si>
  <si>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</si>
  <si>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</si>
  <si>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</si>
  <si>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</si>
  <si>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</si>
  <si>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</si>
  <si>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</si>
  <si>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</si>
  <si>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</si>
  <si>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</si>
  <si>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</si>
  <si>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</si>
  <si>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</si>
  <si>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</si>
  <si>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</si>
  <si>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</si>
  <si>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</si>
  <si>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</si>
  <si>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</si>
  <si>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</si>
  <si>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</si>
  <si>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</si>
  <si>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</si>
  <si>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</si>
  <si>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</si>
  <si>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</si>
  <si>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</si>
  <si>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</si>
  <si>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</si>
  <si>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</si>
  <si>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</si>
  <si>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</si>
  <si>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</si>
  <si>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</si>
  <si>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</si>
  <si>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</si>
  <si>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</si>
  <si>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</si>
  <si>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</si>
  <si>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</si>
  <si>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</si>
  <si>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</si>
  <si>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</si>
  <si>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</si>
  <si>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</si>
  <si>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</si>
  <si>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</si>
  <si>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</si>
  <si>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</si>
  <si>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</si>
  <si>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</si>
  <si>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</si>
  <si>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</si>
  <si>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</si>
  <si>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</si>
  <si>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</si>
  <si>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</si>
  <si>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</si>
  <si>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</si>
  <si>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</si>
  <si>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</si>
  <si>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</si>
  <si>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</si>
  <si>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</si>
  <si>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</si>
  <si>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</si>
  <si>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</si>
  <si>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</si>
  <si>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</si>
  <si>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</si>
  <si>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</si>
  <si>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</si>
  <si>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</si>
  <si>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</si>
  <si>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</si>
  <si>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</si>
  <si>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</si>
  <si>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</si>
  <si>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</si>
  <si>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</si>
  <si>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</si>
  <si>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</si>
  <si>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</si>
  <si>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</si>
  <si>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</si>
  <si>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</si>
  <si>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</si>
  <si>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</si>
  <si>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</si>
  <si>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</si>
  <si>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</si>
  <si>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</si>
  <si>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</si>
  <si>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</si>
  <si>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</si>
  <si>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</si>
  <si>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</si>
  <si>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</si>
  <si>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</si>
  <si>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</si>
  <si>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</si>
  <si>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</si>
  <si>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</si>
  <si>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</si>
  <si>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</si>
  <si>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</si>
  <si>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</si>
  <si>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</si>
  <si>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</si>
  <si>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</si>
  <si>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</si>
  <si>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</si>
  <si>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</si>
  <si>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</si>
  <si>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</si>
  <si>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</si>
  <si>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</si>
  <si>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</si>
  <si>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</si>
  <si>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</si>
  <si>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</si>
  <si>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</si>
  <si>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</si>
  <si>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</si>
  <si>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</si>
  <si>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</si>
  <si>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</si>
  <si>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</si>
  <si>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</si>
  <si>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</si>
  <si>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</si>
  <si>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</si>
  <si>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</si>
  <si>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</si>
  <si>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</si>
  <si>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</si>
  <si>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</si>
  <si>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</si>
  <si>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</si>
  <si>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</si>
  <si>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</si>
  <si>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</si>
  <si>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</si>
  <si>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</si>
  <si>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</si>
  <si>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</si>
  <si>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</si>
  <si>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</si>
  <si>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</si>
  <si>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</si>
  <si>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</si>
  <si>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</si>
  <si>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</si>
  <si>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</si>
  <si>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</si>
  <si>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</si>
  <si>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</si>
  <si>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</si>
  <si>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</si>
  <si>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</si>
  <si>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</si>
  <si>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</si>
  <si>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</si>
  <si>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</si>
  <si>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</si>
  <si>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</si>
  <si>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</si>
  <si>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</si>
  <si>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</si>
  <si>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</si>
  <si>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</si>
  <si>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</si>
  <si>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</si>
  <si>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</si>
  <si>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</si>
  <si>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</si>
  <si>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</si>
  <si>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</si>
  <si>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</si>
  <si>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</si>
  <si>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</si>
  <si>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</si>
  <si>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</si>
  <si>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</si>
  <si>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</si>
  <si>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</si>
  <si>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</si>
  <si>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</si>
  <si>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</si>
  <si>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</si>
  <si>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</si>
  <si>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</si>
  <si>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</si>
  <si>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</si>
  <si>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</si>
  <si>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</si>
  <si>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</si>
  <si>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</si>
  <si>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</si>
  <si>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</si>
  <si>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</si>
  <si>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</si>
  <si>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</si>
  <si>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</si>
  <si>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</si>
  <si>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</si>
  <si>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</si>
  <si>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</si>
  <si>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</si>
  <si>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</si>
  <si>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</si>
  <si>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</si>
  <si>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</si>
  <si>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</si>
  <si>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</si>
  <si>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</si>
  <si>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</si>
  <si>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</si>
  <si>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</si>
  <si>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</si>
  <si>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</si>
  <si>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</si>
  <si>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</si>
  <si>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</si>
  <si>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</si>
  <si>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</si>
  <si>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</si>
  <si>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</si>
  <si>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</si>
  <si>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</si>
  <si>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</si>
  <si>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</si>
  <si>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</si>
  <si>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</si>
  <si>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</si>
  <si>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</si>
  <si>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</si>
  <si>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</si>
  <si>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</si>
  <si>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</si>
  <si>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</si>
  <si>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</si>
  <si>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</si>
  <si>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</si>
  <si>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</si>
  <si>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</si>
  <si>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</si>
  <si>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</si>
  <si>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</si>
  <si>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</si>
  <si>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</si>
  <si>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</si>
  <si>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</si>
  <si>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</si>
  <si>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</si>
  <si>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</si>
  <si>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</si>
  <si>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</si>
  <si>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</si>
  <si>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</si>
  <si>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</si>
  <si>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</si>
  <si>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</si>
  <si>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</si>
  <si>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</si>
  <si>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</si>
  <si>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</si>
  <si>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</si>
  <si>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</si>
  <si>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</si>
  <si>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</si>
  <si>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</si>
  <si>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</si>
  <si>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</si>
  <si>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</si>
  <si>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</si>
  <si>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</si>
  <si>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</si>
  <si>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</si>
  <si>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</si>
  <si>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</si>
  <si>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</si>
  <si>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</si>
  <si>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</si>
  <si>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</si>
  <si>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</si>
  <si>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</si>
  <si>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</si>
  <si>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</si>
  <si>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</si>
  <si>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</si>
  <si>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</si>
  <si>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</si>
  <si>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</si>
  <si>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</si>
  <si>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</si>
  <si>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</si>
  <si>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</si>
  <si>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</si>
  <si>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</si>
  <si>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</si>
  <si>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</si>
  <si>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</si>
  <si>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</si>
  <si>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</si>
  <si>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</si>
  <si>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</si>
  <si>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</si>
  <si>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</si>
  <si>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</si>
  <si>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</si>
  <si>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</si>
  <si>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</si>
  <si>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</si>
  <si>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</si>
  <si>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</si>
  <si>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</si>
  <si>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</si>
  <si>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</si>
  <si>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</si>
  <si>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</si>
  <si>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</si>
  <si>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</si>
  <si>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</si>
  <si>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</si>
  <si>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</si>
  <si>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</si>
  <si>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</si>
  <si>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</si>
  <si>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</si>
  <si>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</si>
  <si>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</si>
  <si>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</si>
  <si>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</si>
  <si>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</si>
  <si>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</si>
  <si>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</si>
  <si>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</si>
  <si>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</si>
  <si>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</si>
  <si>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</si>
  <si>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</si>
  <si>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</si>
  <si>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</si>
  <si>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</si>
  <si>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</si>
  <si>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</si>
  <si>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</si>
  <si>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</si>
  <si>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</si>
  <si>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</si>
  <si>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</si>
  <si>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</si>
  <si>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</si>
  <si>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</si>
  <si>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</si>
  <si>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</si>
  <si>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</si>
  <si>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</si>
  <si>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</si>
  <si>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</si>
  <si>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</si>
  <si>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</si>
  <si>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</si>
  <si>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</si>
  <si>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</si>
  <si>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</si>
  <si>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</si>
  <si>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</si>
  <si>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</si>
  <si>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</si>
  <si>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</si>
  <si>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</si>
  <si>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</si>
  <si>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</si>
  <si>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</si>
  <si>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</si>
  <si>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</si>
  <si>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</si>
  <si>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</si>
  <si>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</si>
  <si>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</si>
  <si>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</si>
  <si>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</si>
  <si>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</si>
  <si>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</si>
  <si>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</si>
  <si>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</si>
  <si>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</si>
  <si>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</si>
  <si>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</si>
  <si>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</si>
  <si>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</si>
  <si>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</si>
  <si>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</si>
  <si>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</si>
  <si>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</si>
  <si>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</si>
  <si>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</si>
  <si>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</si>
  <si>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</si>
  <si>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</si>
  <si>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</si>
  <si>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</si>
  <si>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</si>
  <si>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</si>
  <si>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</si>
  <si>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</si>
  <si>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</si>
  <si>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</si>
  <si>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</si>
  <si>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</si>
  <si>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</si>
  <si>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</si>
  <si>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</si>
  <si>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</si>
  <si>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</si>
  <si>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</si>
  <si>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</si>
  <si>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</si>
  <si>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</si>
  <si>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</si>
  <si>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</si>
  <si>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</si>
  <si>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</si>
  <si>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</si>
  <si>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</si>
  <si>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</si>
  <si>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</si>
  <si>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</si>
  <si>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</si>
  <si>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</si>
  <si>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</si>
  <si>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</si>
  <si>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</si>
  <si>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</si>
  <si>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</si>
  <si>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</si>
  <si>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</si>
  <si>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</si>
  <si>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</si>
  <si>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</si>
  <si>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</si>
  <si>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</si>
  <si>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</si>
  <si>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</si>
  <si>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</si>
  <si>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</si>
  <si>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</si>
  <si>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</si>
  <si>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</si>
  <si>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</si>
  <si>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</si>
  <si>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</si>
  <si>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</si>
  <si>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</si>
  <si>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</si>
  <si>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</si>
  <si>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</si>
  <si>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</si>
  <si>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</si>
  <si>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</si>
  <si>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</si>
  <si>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</si>
  <si>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</si>
  <si>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</si>
  <si>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</si>
  <si>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</si>
  <si>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</si>
  <si>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</si>
  <si>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</si>
  <si>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</si>
  <si>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</si>
  <si>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</si>
  <si>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</si>
  <si>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</si>
  <si>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</si>
  <si>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</si>
  <si>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</si>
  <si>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</si>
  <si>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</si>
  <si>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</si>
  <si>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</si>
  <si>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</si>
  <si>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</si>
  <si>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</si>
  <si>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</si>
  <si>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</si>
  <si>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</si>
  <si>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</si>
  <si>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</si>
  <si>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</si>
  <si>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</si>
  <si>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</si>
  <si>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</si>
  <si>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</si>
  <si>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</si>
  <si>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</si>
  <si>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</si>
  <si>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</si>
  <si>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</si>
  <si>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</si>
  <si>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</si>
  <si>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</si>
  <si>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</si>
  <si>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</si>
  <si>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</si>
  <si>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</si>
  <si>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</si>
  <si>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</si>
  <si>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</si>
  <si>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</si>
  <si>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</si>
  <si>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</si>
  <si>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</si>
  <si>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</si>
  <si>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</si>
  <si>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</si>
  <si>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</si>
  <si>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</si>
  <si>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</si>
  <si>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</si>
  <si>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</si>
  <si>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</si>
  <si>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</si>
  <si>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</si>
  <si>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</si>
  <si>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</si>
  <si>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</si>
  <si>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</si>
  <si>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</si>
  <si>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</si>
  <si>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</si>
  <si>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</si>
  <si>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</si>
  <si>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</si>
  <si>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</si>
  <si>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</si>
  <si>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</si>
  <si>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</si>
  <si>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</si>
  <si>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</si>
  <si>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</si>
  <si>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</si>
  <si>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</si>
  <si>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</si>
  <si>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</si>
  <si>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</si>
  <si>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</si>
  <si>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</si>
  <si>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</si>
  <si>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</si>
  <si>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</si>
  <si>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</si>
  <si>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</si>
  <si>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</si>
  <si>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</si>
  <si>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</si>
  <si>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</si>
  <si>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</si>
  <si>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</si>
  <si>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</si>
  <si>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</si>
  <si>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</si>
  <si>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</si>
  <si>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</si>
  <si>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</si>
  <si>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</si>
  <si>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</si>
  <si>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</si>
  <si>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</si>
  <si>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</si>
  <si>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</si>
  <si>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</si>
  <si>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</si>
  <si>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</si>
  <si>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</si>
  <si>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</si>
  <si>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</si>
  <si>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</si>
  <si>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</si>
  <si>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</si>
  <si>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</si>
  <si>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</si>
  <si>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</si>
  <si>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</si>
  <si>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</si>
  <si>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</si>
  <si>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</si>
  <si>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</si>
  <si>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</si>
  <si>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</si>
  <si>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</si>
  <si>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</si>
  <si>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</si>
  <si>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</si>
  <si>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</si>
  <si>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</si>
  <si>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</si>
  <si>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</si>
  <si>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</si>
  <si>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</si>
  <si>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</si>
  <si>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</si>
  <si>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</si>
  <si>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</si>
  <si>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</si>
  <si>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</si>
  <si>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</si>
  <si>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</si>
  <si>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</si>
  <si>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</si>
  <si>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</si>
  <si>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</si>
  <si>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</si>
  <si>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</si>
  <si>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</si>
  <si>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</si>
  <si>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</si>
  <si>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</si>
  <si>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</si>
  <si>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</si>
  <si>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</si>
  <si>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</si>
  <si>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</si>
  <si>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</si>
  <si>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</si>
  <si>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</si>
  <si>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</si>
  <si>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</si>
  <si>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</si>
  <si>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</si>
  <si>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</si>
  <si>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</si>
  <si>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</si>
  <si>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</si>
  <si>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</si>
  <si>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</si>
  <si>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</si>
  <si>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</si>
  <si>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</si>
  <si>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</si>
  <si>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</si>
  <si>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</si>
  <si>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</si>
  <si>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</si>
  <si>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</si>
  <si>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</si>
  <si>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</si>
  <si>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</si>
  <si>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</si>
  <si>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</si>
  <si>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</si>
  <si>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</si>
  <si>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</si>
  <si>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</si>
  <si>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</si>
  <si>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</si>
  <si>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</si>
  <si>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</si>
  <si>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</si>
  <si>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</si>
  <si>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</si>
  <si>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</si>
  <si>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</si>
  <si>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</si>
  <si>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</si>
  <si>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</si>
  <si>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</si>
  <si>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</si>
  <si>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</si>
  <si>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</si>
  <si>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</si>
  <si>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</si>
  <si>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</si>
  <si>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</si>
  <si>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</si>
  <si>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</si>
  <si>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</si>
  <si>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</si>
  <si>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</si>
  <si>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</si>
  <si>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</si>
  <si>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</si>
  <si>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</si>
  <si>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</si>
  <si>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</si>
  <si>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</si>
  <si>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</si>
  <si>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</si>
  <si>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</si>
  <si>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</si>
  <si>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</si>
  <si>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</si>
  <si>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</si>
  <si>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</si>
  <si>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</si>
  <si>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</si>
  <si>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</si>
  <si>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</si>
  <si>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</si>
  <si>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</si>
  <si>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</si>
  <si>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</si>
  <si>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</si>
  <si>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</si>
  <si>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</si>
  <si>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</si>
  <si>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</si>
  <si>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</si>
  <si>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</si>
  <si>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</si>
  <si>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</si>
  <si>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</si>
  <si>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</si>
  <si>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</si>
  <si>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</si>
  <si>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</si>
  <si>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</si>
  <si>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</si>
  <si>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</si>
  <si>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</si>
  <si>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</si>
  <si>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</si>
  <si>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</si>
  <si>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</si>
  <si>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</si>
  <si>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</si>
  <si>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</si>
  <si>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</si>
  <si>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</si>
  <si>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</si>
  <si>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</si>
  <si>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</si>
  <si>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</si>
  <si>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</si>
  <si>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</si>
  <si>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</si>
  <si>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</si>
  <si>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</si>
  <si>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</si>
  <si>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</si>
  <si>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</si>
  <si>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</si>
  <si>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</si>
  <si>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</si>
  <si>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</si>
  <si>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</si>
  <si>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</si>
  <si>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</si>
  <si>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</si>
  <si>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</si>
  <si>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</si>
  <si>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</si>
  <si>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</si>
  <si>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</si>
  <si>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</si>
  <si>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</si>
  <si>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</si>
  <si>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</si>
  <si>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</si>
  <si>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</si>
  <si>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</si>
  <si>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</si>
  <si>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</si>
  <si>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</si>
  <si>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</si>
  <si>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</si>
  <si>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</si>
  <si>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</si>
  <si>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</si>
  <si>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</si>
  <si>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</si>
  <si>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</si>
  <si>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</si>
  <si>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</si>
  <si>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</si>
  <si>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</si>
  <si>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</si>
  <si>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</si>
  <si>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</si>
  <si>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</si>
  <si>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</si>
  <si>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</si>
  <si>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</si>
  <si>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</si>
  <si>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</si>
  <si>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</si>
  <si>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</si>
  <si>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</si>
  <si>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</si>
  <si>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</si>
  <si>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</si>
  <si>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</si>
  <si>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</si>
  <si>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</si>
  <si>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</si>
  <si>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</si>
  <si>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</si>
  <si>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</si>
  <si>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</si>
  <si>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</si>
  <si>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</si>
  <si>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</si>
  <si>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</si>
  <si>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</si>
  <si>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</si>
  <si>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</si>
  <si>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</si>
  <si>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</si>
  <si>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</si>
  <si>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</si>
  <si>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</si>
  <si>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</si>
  <si>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</si>
  <si>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</si>
  <si>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</si>
  <si>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</si>
  <si>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</si>
  <si>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</si>
  <si>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</si>
  <si>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</si>
  <si>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</si>
  <si>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</si>
  <si>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</si>
  <si>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</si>
  <si>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</si>
  <si>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</si>
  <si>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</si>
  <si>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</si>
  <si>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</si>
  <si>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</si>
  <si>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</si>
  <si>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</si>
  <si>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</si>
  <si>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</si>
  <si>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</si>
  <si>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</si>
  <si>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</si>
  <si>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</si>
  <si>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</si>
  <si>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</si>
  <si>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</si>
  <si>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</si>
  <si>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</si>
  <si>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</si>
  <si>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</si>
  <si>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</si>
  <si>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</si>
  <si>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</si>
  <si>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</si>
  <si>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</si>
  <si>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</si>
  <si>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</si>
  <si>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</si>
  <si>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</si>
  <si>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</si>
  <si>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</si>
  <si>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</si>
  <si>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</si>
  <si>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</si>
  <si>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</si>
  <si>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</si>
  <si>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</si>
  <si>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</si>
  <si>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</si>
  <si>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</si>
  <si>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</si>
  <si>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</si>
  <si>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</si>
  <si>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</si>
  <si>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</si>
  <si>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</si>
  <si>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</si>
  <si>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</si>
  <si>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</si>
  <si>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</si>
  <si>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</si>
  <si>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</si>
  <si>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</si>
  <si>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</si>
  <si>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</si>
  <si>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</si>
  <si>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</si>
  <si>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</si>
  <si>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</si>
  <si>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</si>
  <si>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</si>
  <si>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</si>
  <si>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</si>
  <si>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</si>
  <si>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</si>
  <si>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</si>
  <si>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</si>
  <si>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</si>
  <si>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</si>
  <si>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</si>
  <si>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</si>
  <si>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</si>
  <si>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</si>
  <si>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</si>
  <si>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</si>
  <si>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</si>
  <si>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</si>
  <si>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</si>
  <si>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</si>
  <si>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</si>
  <si>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</si>
  <si>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</si>
  <si>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</si>
  <si>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</si>
  <si>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</si>
  <si>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</si>
  <si>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</si>
  <si>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</si>
  <si>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</si>
  <si>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</si>
  <si>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</si>
  <si>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</si>
  <si>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</si>
  <si>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</si>
  <si>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</si>
  <si>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</si>
  <si>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</si>
  <si>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</si>
  <si>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</si>
  <si>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</si>
  <si>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</si>
  <si>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</si>
  <si>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</si>
  <si>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</si>
  <si>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</si>
  <si>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</si>
  <si>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</si>
  <si>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</si>
  <si>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</si>
  <si>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</si>
  <si>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</si>
  <si>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</si>
  <si>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</si>
  <si>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</si>
  <si>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</si>
  <si>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</si>
  <si>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</si>
  <si>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</si>
  <si>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</si>
  <si>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</si>
  <si>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</si>
  <si>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</si>
  <si>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</si>
  <si>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</si>
  <si>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</si>
  <si>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</si>
  <si>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</si>
  <si>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</si>
  <si>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</si>
  <si>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</si>
  <si>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</si>
  <si>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</si>
  <si>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</si>
  <si>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</si>
  <si>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</si>
  <si>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</si>
  <si>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</si>
  <si>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</si>
  <si>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</si>
  <si>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</si>
  <si>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</si>
  <si>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</si>
  <si>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</si>
  <si>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</si>
  <si>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</si>
  <si>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</si>
  <si>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</si>
  <si>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</si>
  <si>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</si>
  <si>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</si>
  <si>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</si>
  <si>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</si>
  <si>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</si>
  <si>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</si>
  <si>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</si>
  <si>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</si>
  <si>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</si>
  <si>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</si>
  <si>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</si>
  <si>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</si>
  <si>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</si>
  <si>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</si>
  <si>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</si>
  <si>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</si>
  <si>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</si>
  <si>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</si>
  <si>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</si>
  <si>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</si>
  <si>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</si>
  <si>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</si>
  <si>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</si>
  <si>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</si>
  <si>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</si>
  <si>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</si>
  <si>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</si>
  <si>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</si>
  <si>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</si>
  <si>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</si>
  <si>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</si>
  <si>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</si>
  <si>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</si>
  <si>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</si>
  <si>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</si>
  <si>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</si>
  <si>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</si>
  <si>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</si>
  <si>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</si>
  <si>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</si>
  <si>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</si>
  <si>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</si>
  <si>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</si>
  <si>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</si>
  <si>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</si>
  <si>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</si>
  <si>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</si>
  <si>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</si>
  <si>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</si>
  <si>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</si>
  <si>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</si>
  <si>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</si>
  <si>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</si>
  <si>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</si>
  <si>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</si>
  <si>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</si>
  <si>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</si>
  <si>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</si>
  <si>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</si>
  <si>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</si>
  <si>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</si>
  <si>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</si>
  <si>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</si>
  <si>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</si>
  <si>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</si>
  <si>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</si>
  <si>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</si>
  <si>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</si>
  <si>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</si>
  <si>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</si>
  <si>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</si>
  <si>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</si>
  <si>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</si>
  <si>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</si>
  <si>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</si>
  <si>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</si>
  <si>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</si>
  <si>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</si>
  <si>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</si>
  <si>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</si>
  <si>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</si>
  <si>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</si>
  <si>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</si>
  <si>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</si>
  <si>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</si>
  <si>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</si>
  <si>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</si>
  <si>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</si>
  <si>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</si>
  <si>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</si>
  <si>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</si>
  <si>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</si>
  <si>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</si>
  <si>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</si>
  <si>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</si>
  <si>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</si>
  <si>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</si>
  <si>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</si>
  <si>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</si>
  <si>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</si>
  <si>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</si>
  <si>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</si>
  <si>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</si>
  <si>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</si>
  <si>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</si>
  <si>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</si>
  <si>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</si>
  <si>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</si>
  <si>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</si>
  <si>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</si>
  <si>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</si>
  <si>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</si>
  <si>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</si>
  <si>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</si>
  <si>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</si>
  <si>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</si>
  <si>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</si>
  <si>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</si>
  <si>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</si>
  <si>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</si>
  <si>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</si>
  <si>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</si>
  <si>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</si>
  <si>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</si>
  <si>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</si>
  <si>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</si>
  <si>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</si>
  <si>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</si>
  <si>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</si>
  <si>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</si>
  <si>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</si>
  <si>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</si>
  <si>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</si>
  <si>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</si>
  <si>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</si>
  <si>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</si>
  <si>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</si>
  <si>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</si>
  <si>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</si>
  <si>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</si>
  <si>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</si>
  <si>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</si>
  <si>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</si>
  <si>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</si>
  <si>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</si>
  <si>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</si>
  <si>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</si>
  <si>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</si>
  <si>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</si>
  <si>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</si>
  <si>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</si>
  <si>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</si>
  <si>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</si>
  <si>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</si>
  <si>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</si>
  <si>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</si>
  <si>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</si>
  <si>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</si>
  <si>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</si>
  <si>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</si>
  <si>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</si>
  <si>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</si>
  <si>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</si>
  <si>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</si>
  <si>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</si>
  <si>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</si>
  <si>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</si>
  <si>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</si>
  <si>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</si>
  <si>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</si>
  <si>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</si>
  <si>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</si>
  <si>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</si>
  <si>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</si>
  <si>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</si>
  <si>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</si>
  <si>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</si>
  <si>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</si>
  <si>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</si>
  <si>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</si>
  <si>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</si>
  <si>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</si>
  <si>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</si>
  <si>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</si>
  <si>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</si>
  <si>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</si>
  <si>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</si>
  <si>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</si>
  <si>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</si>
  <si>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</si>
  <si>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</si>
  <si>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</si>
  <si>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</si>
  <si>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</si>
  <si>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</si>
  <si>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</si>
  <si>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</si>
  <si>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</si>
  <si>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</si>
  <si>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</si>
  <si>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</si>
  <si>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</si>
  <si>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</si>
  <si>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</si>
  <si>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</si>
  <si>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</si>
  <si>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</si>
  <si>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</si>
  <si>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</si>
  <si>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</si>
  <si>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</si>
  <si>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</si>
  <si>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</si>
  <si>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</si>
  <si>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</si>
  <si>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</si>
  <si>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</si>
  <si>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</si>
  <si>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</si>
  <si>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</si>
  <si>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</si>
  <si>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</si>
  <si>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</si>
  <si>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</si>
  <si>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</si>
  <si>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</si>
  <si>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</si>
  <si>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</si>
  <si>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</si>
  <si>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</si>
  <si>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</si>
  <si>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</si>
  <si>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</si>
  <si>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</si>
  <si>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</si>
  <si>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</si>
  <si>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</si>
  <si>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</si>
  <si>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</si>
  <si>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</si>
  <si>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</si>
  <si>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</si>
  <si>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</si>
  <si>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</si>
  <si>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</si>
  <si>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</si>
  <si>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</si>
  <si>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</si>
  <si>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</si>
  <si>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</si>
  <si>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</si>
  <si>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</si>
  <si>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</si>
  <si>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</si>
  <si>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</si>
  <si>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</si>
  <si>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</si>
  <si>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</si>
  <si>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</si>
  <si>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</si>
  <si>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</si>
  <si>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</si>
  <si>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</si>
  <si>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</si>
  <si>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</si>
  <si>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</si>
  <si>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</si>
  <si>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</si>
  <si>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</si>
  <si>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</si>
  <si>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</si>
  <si>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</si>
  <si>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</si>
  <si>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</si>
  <si>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</si>
  <si>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</si>
  <si>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</si>
  <si>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</si>
  <si>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</si>
  <si>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</si>
  <si>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</si>
  <si>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</si>
  <si>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</si>
  <si>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</si>
  <si>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</si>
  <si>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</si>
  <si>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</si>
  <si>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</si>
  <si>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</si>
  <si>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</si>
  <si>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</si>
  <si>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</si>
  <si>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</si>
  <si>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</si>
  <si>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</si>
  <si>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</si>
  <si>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</si>
  <si>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</si>
  <si>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</si>
  <si>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</si>
  <si>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</si>
  <si>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</si>
  <si>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</si>
  <si>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</si>
  <si>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</si>
  <si>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</si>
  <si>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</si>
  <si>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</si>
  <si>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</si>
  <si>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</si>
  <si>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</si>
  <si>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</si>
  <si>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</si>
  <si>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</si>
  <si>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</si>
  <si>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</si>
  <si>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</si>
  <si>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</si>
  <si>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</si>
  <si>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</si>
  <si>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</si>
  <si>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</si>
  <si>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</si>
  <si>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</si>
  <si>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</si>
  <si>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</si>
  <si>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</si>
  <si>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</si>
  <si>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</si>
  <si>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</si>
  <si>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</si>
  <si>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</si>
  <si>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</si>
  <si>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</si>
  <si>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</si>
  <si>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</si>
  <si>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</si>
  <si>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</si>
  <si>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</si>
  <si>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</si>
  <si>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</si>
  <si>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</si>
  <si>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</si>
  <si>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</si>
  <si>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</si>
  <si>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</si>
  <si>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</si>
  <si>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</si>
  <si>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</si>
  <si>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</si>
  <si>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</si>
  <si>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</si>
  <si>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</si>
  <si>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</si>
  <si>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</si>
  <si>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</si>
  <si>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</si>
  <si>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</si>
  <si>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</si>
  <si>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</si>
  <si>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</si>
  <si>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</si>
  <si>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</si>
  <si>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</si>
  <si>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</si>
  <si>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</si>
  <si>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</si>
  <si>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</si>
  <si>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</si>
  <si>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</si>
  <si>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</si>
  <si>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</si>
  <si>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</si>
  <si>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</si>
  <si>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</si>
  <si>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</si>
  <si>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</si>
  <si>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</si>
  <si>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</si>
  <si>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</si>
  <si>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</si>
  <si>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</si>
  <si>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</si>
  <si>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</si>
  <si>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</si>
  <si>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</si>
  <si>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</si>
  <si>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</si>
  <si>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</si>
  <si>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</si>
  <si>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</si>
  <si>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</si>
  <si>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</si>
  <si>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</si>
  <si>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</si>
  <si>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</si>
  <si>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</si>
  <si>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</si>
  <si>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</si>
  <si>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</si>
  <si>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</si>
  <si>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</si>
  <si>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</si>
  <si>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</si>
  <si>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</si>
  <si>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</si>
  <si>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</si>
  <si>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</si>
  <si>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</si>
  <si>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</si>
  <si>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</si>
  <si>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</si>
  <si>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</si>
  <si>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</si>
  <si>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</si>
  <si>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</si>
  <si>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</si>
  <si>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</si>
  <si>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</si>
  <si>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</si>
  <si>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</si>
  <si>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</si>
  <si>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</si>
  <si>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</si>
  <si>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</si>
  <si>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</si>
  <si>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</si>
  <si>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</si>
  <si>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</si>
  <si>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</si>
  <si>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</si>
  <si>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</si>
  <si>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</si>
  <si>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</si>
  <si>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</si>
  <si>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</si>
  <si>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</si>
  <si>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</si>
  <si>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</si>
  <si>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</si>
  <si>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</si>
  <si>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</si>
  <si>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</si>
  <si>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</si>
  <si>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</si>
  <si>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</si>
  <si>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</si>
  <si>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</si>
  <si>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</si>
  <si>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</si>
  <si>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</si>
  <si>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</si>
  <si>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</si>
  <si>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</si>
  <si>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</si>
  <si>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</si>
  <si>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</si>
  <si>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</si>
  <si>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</si>
  <si>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</si>
  <si>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</si>
  <si>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</si>
  <si>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</si>
  <si>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</si>
  <si>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</si>
  <si>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</si>
  <si>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</si>
  <si>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</si>
  <si>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</si>
  <si>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</si>
  <si>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</si>
  <si>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</si>
  <si>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</si>
  <si>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</si>
  <si>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</si>
  <si>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</si>
  <si>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</si>
  <si>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</si>
  <si>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</si>
  <si>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</si>
  <si>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</si>
  <si>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</si>
  <si>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</si>
  <si>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</si>
  <si>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</si>
  <si>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</si>
  <si>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</si>
  <si>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</si>
  <si>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</si>
  <si>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</si>
  <si>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</si>
  <si>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</si>
  <si>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</si>
  <si>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</si>
  <si>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</si>
  <si>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</si>
  <si>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</si>
  <si>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</si>
  <si>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</si>
  <si>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</si>
  <si>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</si>
  <si>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</si>
  <si>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</si>
  <si>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</si>
  <si>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</si>
  <si>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</si>
  <si>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</si>
  <si>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</si>
  <si>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</si>
  <si>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</si>
  <si>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</si>
  <si>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</si>
  <si>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</si>
  <si>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</si>
  <si>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</si>
  <si>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</si>
  <si>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</si>
  <si>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</si>
  <si>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</si>
  <si>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</si>
  <si>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</si>
  <si>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</si>
  <si>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</si>
  <si>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</si>
  <si>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</si>
  <si>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</si>
  <si>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</si>
  <si>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</si>
  <si>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</si>
  <si>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</si>
  <si>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</si>
  <si>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</si>
  <si>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</si>
  <si>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</si>
  <si>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</si>
  <si>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</si>
  <si>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</si>
  <si>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</si>
  <si>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</si>
  <si>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</si>
  <si>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</si>
  <si>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</si>
  <si>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</si>
  <si>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</si>
  <si>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</si>
  <si>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</si>
  <si>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</si>
  <si>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</si>
  <si>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</si>
  <si>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</si>
  <si>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</si>
  <si>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</si>
  <si>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</si>
  <si>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</si>
  <si>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</si>
  <si>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</si>
  <si>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</si>
  <si>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</si>
  <si>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</si>
  <si>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</si>
  <si>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</si>
  <si>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</si>
  <si>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</si>
  <si>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</si>
  <si>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</si>
  <si>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</si>
  <si>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</si>
  <si>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</si>
  <si>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</si>
  <si>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</si>
  <si>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</si>
  <si>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</si>
  <si>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</si>
  <si>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</si>
  <si>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</si>
  <si>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</si>
  <si>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</si>
  <si>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</si>
  <si>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</si>
  <si>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</si>
  <si>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</si>
  <si>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</si>
  <si>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</si>
  <si>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</si>
  <si>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</si>
  <si>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</si>
  <si>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</si>
  <si>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</si>
  <si>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</si>
  <si>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</si>
  <si>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</si>
  <si>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</si>
  <si>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</si>
  <si>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</si>
  <si>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</si>
  <si>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</si>
  <si>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</si>
  <si>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</si>
  <si>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</si>
  <si>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</si>
  <si>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</si>
  <si>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</si>
  <si>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</si>
  <si>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</si>
  <si>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</si>
  <si>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</si>
  <si>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</si>
  <si>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</si>
  <si>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</si>
  <si>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</si>
  <si>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</si>
  <si>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</si>
  <si>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</si>
  <si>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</si>
  <si>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</si>
  <si>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</si>
  <si>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</si>
  <si>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</si>
  <si>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</si>
  <si>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</si>
  <si>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</si>
  <si>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</si>
  <si>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</si>
  <si>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</si>
  <si>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</si>
  <si>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</si>
  <si>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</si>
  <si>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</si>
  <si>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</si>
  <si>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</si>
  <si>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</si>
  <si>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</si>
  <si>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</si>
  <si>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</si>
  <si>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</si>
  <si>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</si>
  <si>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</si>
  <si>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</si>
  <si>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</si>
  <si>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</si>
  <si>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</si>
  <si>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</si>
  <si>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</si>
  <si>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</si>
  <si>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</si>
  <si>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</si>
  <si>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</si>
  <si>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</si>
  <si>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</si>
  <si>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</si>
  <si>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</si>
  <si>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</si>
  <si>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</si>
  <si>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</si>
  <si>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</si>
  <si>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</si>
  <si>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</si>
  <si>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</si>
  <si>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</si>
  <si>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</si>
  <si>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</si>
  <si>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</si>
  <si>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</si>
  <si>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</si>
  <si>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</si>
  <si>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</si>
  <si>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</si>
  <si>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</si>
  <si>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</si>
  <si>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</si>
  <si>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</si>
  <si>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</si>
  <si>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</si>
  <si>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</si>
  <si>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</si>
  <si>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</si>
  <si>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</si>
  <si>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</si>
  <si>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</si>
  <si>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</si>
  <si>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</si>
  <si>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</si>
  <si>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</si>
  <si>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</si>
  <si>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</si>
  <si>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</si>
  <si>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</si>
  <si>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</si>
  <si>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</si>
  <si>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</si>
  <si>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</si>
  <si>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</si>
  <si>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</si>
  <si>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</si>
  <si>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</si>
  <si>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</si>
  <si>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</si>
  <si>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</si>
  <si>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</si>
  <si>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</si>
  <si>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</si>
  <si>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</si>
  <si>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</si>
  <si>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</si>
  <si>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</si>
  <si>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</si>
  <si>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</si>
  <si>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</si>
  <si>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</si>
  <si>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</si>
  <si>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</si>
  <si>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</si>
  <si>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</si>
  <si>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</si>
  <si>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</si>
  <si>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</si>
  <si>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</si>
  <si>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</si>
  <si>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</si>
  <si>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</si>
  <si>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</si>
  <si>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</si>
  <si>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</si>
  <si>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</si>
  <si>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</si>
  <si>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</si>
  <si>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</si>
  <si>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</si>
  <si>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</si>
  <si>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</si>
  <si>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</si>
  <si>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</si>
  <si>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</si>
  <si>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</si>
  <si>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</si>
  <si>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</si>
  <si>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</si>
  <si>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</si>
  <si>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</si>
  <si>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</si>
  <si>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</si>
  <si>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</si>
  <si>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</si>
  <si>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</si>
  <si>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</si>
  <si>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</si>
  <si>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</si>
  <si>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</si>
  <si>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</si>
  <si>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</si>
  <si>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</si>
  <si>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</si>
  <si>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</si>
  <si>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</si>
  <si>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</si>
  <si>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</si>
  <si>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</si>
  <si>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</si>
  <si>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</si>
  <si>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</si>
  <si>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</si>
  <si>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</si>
  <si>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</si>
  <si>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</si>
  <si>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</si>
  <si>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</si>
  <si>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</si>
  <si>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</si>
  <si>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</si>
  <si>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</si>
  <si>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</si>
  <si>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</si>
  <si>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</si>
  <si>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</si>
  <si>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</si>
  <si>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</si>
  <si>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</si>
  <si>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</si>
  <si>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</si>
  <si>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</si>
  <si>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</si>
  <si>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</si>
  <si>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</si>
  <si>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</si>
  <si>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</si>
  <si>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</si>
  <si>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</si>
  <si>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</si>
  <si>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</si>
  <si>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</si>
  <si>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</si>
  <si>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</si>
  <si>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</si>
  <si>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</si>
  <si>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</si>
  <si>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</si>
  <si>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</si>
  <si>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</si>
  <si>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</si>
  <si>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</si>
  <si>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</si>
  <si>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</si>
  <si>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</si>
  <si>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</si>
  <si>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</si>
  <si>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</si>
  <si>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</si>
  <si>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</si>
  <si>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</si>
  <si>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</si>
  <si>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</si>
  <si>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</si>
  <si>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</si>
  <si>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</si>
  <si>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</si>
  <si>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</si>
  <si>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</si>
  <si>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</si>
  <si>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</si>
  <si>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</si>
  <si>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</si>
  <si>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</si>
  <si>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</si>
  <si>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</si>
  <si>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</si>
  <si>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</si>
  <si>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</si>
  <si>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</si>
  <si>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</si>
  <si>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</si>
  <si>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</si>
  <si>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</si>
  <si>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</si>
  <si>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</si>
  <si>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</si>
  <si>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</si>
  <si>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</si>
  <si>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</si>
  <si>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</si>
  <si>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</si>
  <si>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</si>
  <si>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</si>
  <si>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</si>
  <si>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</si>
  <si>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</si>
  <si>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</si>
  <si>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</si>
  <si>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</si>
  <si>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</si>
  <si>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</si>
  <si>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</si>
  <si>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</si>
  <si>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</si>
  <si>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</si>
  <si>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</si>
  <si>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</si>
  <si>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</si>
  <si>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</si>
  <si>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</si>
  <si>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</si>
  <si>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</si>
  <si>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</si>
  <si>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</si>
  <si>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</si>
  <si>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</si>
  <si>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</si>
  <si>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</si>
  <si>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</si>
  <si>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</si>
  <si>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</si>
  <si>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</si>
  <si>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</si>
  <si>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</si>
  <si>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</si>
  <si>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</si>
  <si>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</si>
  <si>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</si>
  <si>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</si>
  <si>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</si>
  <si>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</si>
  <si>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</si>
  <si>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</si>
  <si>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</si>
  <si>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</si>
  <si>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</si>
  <si>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</si>
  <si>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</si>
  <si>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</si>
  <si>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</si>
  <si>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</si>
  <si>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</si>
  <si>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</si>
  <si>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</si>
  <si>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</si>
  <si>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</si>
  <si>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</si>
  <si>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</si>
  <si>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</si>
  <si>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</si>
  <si>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</si>
  <si>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</si>
  <si>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</si>
  <si>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</si>
  <si>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</si>
  <si>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</si>
  <si>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</si>
  <si>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</si>
  <si>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</si>
  <si>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</si>
  <si>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</si>
  <si>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</si>
  <si>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</si>
  <si>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</si>
  <si>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</si>
  <si>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</si>
  <si>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</si>
  <si>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</si>
  <si>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</si>
  <si>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</si>
  <si>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</si>
  <si>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</si>
  <si>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</si>
  <si>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</si>
  <si>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</si>
  <si>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</si>
  <si>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</si>
  <si>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</si>
  <si>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</si>
  <si>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</si>
  <si>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</si>
  <si>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</si>
  <si>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</si>
  <si>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</si>
  <si>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</si>
  <si>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</si>
  <si>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</si>
  <si>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</si>
  <si>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</si>
  <si>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</si>
  <si>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</si>
  <si>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</si>
  <si>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</si>
  <si>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</si>
  <si>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</si>
  <si>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</si>
  <si>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</si>
  <si>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</si>
  <si>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</si>
  <si>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</si>
  <si>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</si>
  <si>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</si>
  <si>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</si>
  <si>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</si>
  <si>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</si>
  <si>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</si>
  <si>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</si>
  <si>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</si>
  <si>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</si>
  <si>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</si>
  <si>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</si>
  <si>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</si>
  <si>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</si>
  <si>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</si>
  <si>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</si>
  <si>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</si>
  <si>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</si>
  <si>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</si>
  <si>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</si>
  <si>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</si>
  <si>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</si>
  <si>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</si>
  <si>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</si>
  <si>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</si>
  <si>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</si>
  <si>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</si>
  <si>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</si>
  <si>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</si>
  <si>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</si>
  <si>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</si>
  <si>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</si>
  <si>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</si>
  <si>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</si>
  <si>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</si>
  <si>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</si>
  <si>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</si>
  <si>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</si>
  <si>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</si>
  <si>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</si>
  <si>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</si>
  <si>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</si>
  <si>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</si>
  <si>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</si>
  <si>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</si>
  <si>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</si>
  <si>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</si>
  <si>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</si>
  <si>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</si>
  <si>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</si>
  <si>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</si>
  <si>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</si>
  <si>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</si>
  <si>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</si>
  <si>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</si>
  <si>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</si>
  <si>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</si>
  <si>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</si>
  <si>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</si>
  <si>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</si>
  <si>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</si>
  <si>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</si>
  <si>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</si>
  <si>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</si>
  <si>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</si>
  <si>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</si>
  <si>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</si>
  <si>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</si>
  <si>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</si>
  <si>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</si>
  <si>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</si>
  <si>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</si>
  <si>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</si>
  <si>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</si>
  <si>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</si>
  <si>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</si>
  <si>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</si>
  <si>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</si>
  <si>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</si>
  <si>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</si>
  <si>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</si>
  <si>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</si>
  <si>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</si>
  <si>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</si>
  <si>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</si>
  <si>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</si>
  <si>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</si>
  <si>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</si>
  <si>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</si>
  <si>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</si>
  <si>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</si>
  <si>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</si>
  <si>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</si>
  <si>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</si>
  <si>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</si>
  <si>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</si>
  <si>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</si>
  <si>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</si>
  <si>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</si>
  <si>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</si>
  <si>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</si>
  <si>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</si>
  <si>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</si>
  <si>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</si>
  <si>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</si>
  <si>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</si>
  <si>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</si>
  <si>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</si>
  <si>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</si>
  <si>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</si>
  <si>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</si>
  <si>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</si>
  <si>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</si>
  <si>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</si>
  <si>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</si>
  <si>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</si>
  <si>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</si>
  <si>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</si>
  <si>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</si>
  <si>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</si>
  <si>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</si>
  <si>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</si>
  <si>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</si>
  <si>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</si>
  <si>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</si>
  <si>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</si>
  <si>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</si>
  <si>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</si>
  <si>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</si>
  <si>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</si>
  <si>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</si>
  <si>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</si>
  <si>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</si>
  <si>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</si>
  <si>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</si>
  <si>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</si>
  <si>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</si>
  <si>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</si>
  <si>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</si>
  <si>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</si>
  <si>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</si>
  <si>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</si>
  <si>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</si>
  <si>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</si>
  <si>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</si>
  <si>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</si>
  <si>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</si>
  <si>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</si>
  <si>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</si>
  <si>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</si>
  <si>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</si>
  <si>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</si>
  <si>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</si>
  <si>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</si>
  <si>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</si>
  <si>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</si>
  <si>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</si>
  <si>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</si>
  <si>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</si>
  <si>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</si>
  <si>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</si>
  <si>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</si>
  <si>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</si>
  <si>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</si>
  <si>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</si>
  <si>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</si>
  <si>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</si>
  <si>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</si>
  <si>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</si>
  <si>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</si>
  <si>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</si>
  <si>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</si>
  <si>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</si>
  <si>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</si>
  <si>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</si>
  <si>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</si>
  <si>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</si>
  <si>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</si>
  <si>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</si>
  <si>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</si>
  <si>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</si>
  <si>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</si>
  <si>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</si>
  <si>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</si>
  <si>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</si>
  <si>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</si>
  <si>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</si>
  <si>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</si>
  <si>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</si>
  <si>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</si>
  <si>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</si>
  <si>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</si>
  <si>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</si>
  <si>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</si>
  <si>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</si>
  <si>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</si>
  <si>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</si>
  <si>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</si>
  <si>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</si>
  <si>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</si>
  <si>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</si>
  <si>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</si>
  <si>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</si>
  <si>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</si>
  <si>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</si>
  <si>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</si>
  <si>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</si>
  <si>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</si>
  <si>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</si>
  <si>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</si>
  <si>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</si>
  <si>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</si>
  <si>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</si>
  <si>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</si>
  <si>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</si>
  <si>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</si>
  <si>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</si>
  <si>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</si>
  <si>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</si>
  <si>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</si>
  <si>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</si>
  <si>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</si>
  <si>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</si>
  <si>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</si>
  <si>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</si>
  <si>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</si>
  <si>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</si>
  <si>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</si>
  <si>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</si>
  <si>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</si>
  <si>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</si>
  <si>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</si>
  <si>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</si>
  <si>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</si>
  <si>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</si>
  <si>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</si>
  <si>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</si>
  <si>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</si>
  <si>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</si>
  <si>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</si>
  <si>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</si>
  <si>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</si>
  <si>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</si>
  <si>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</si>
  <si>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</si>
  <si>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</si>
  <si>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</si>
  <si>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</si>
  <si>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</si>
  <si>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</si>
  <si>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</si>
  <si>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</si>
  <si>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</si>
  <si>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</si>
  <si>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</si>
  <si>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</si>
  <si>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</si>
  <si>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</si>
  <si>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</si>
  <si>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</si>
  <si>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</si>
  <si>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</si>
  <si>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</si>
  <si>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</si>
  <si>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</si>
  <si>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</si>
  <si>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</si>
  <si>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</si>
  <si>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</si>
  <si>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</si>
  <si>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</si>
  <si>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</si>
  <si>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</si>
  <si>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</si>
  <si>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</si>
  <si>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</si>
  <si>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</si>
  <si>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</si>
  <si>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</si>
  <si>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</si>
  <si>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</si>
  <si>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</si>
  <si>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</si>
  <si>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</si>
  <si>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</si>
  <si>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</si>
  <si>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</si>
  <si>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</si>
  <si>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</si>
  <si>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</si>
  <si>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</si>
  <si>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</si>
  <si>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</si>
  <si>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</si>
  <si>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</si>
  <si>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</si>
  <si>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</si>
  <si>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</si>
  <si>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</si>
  <si>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</si>
  <si>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</si>
  <si>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</si>
  <si>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</si>
  <si>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</si>
  <si>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</si>
  <si>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</si>
  <si>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</si>
  <si>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</si>
  <si>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</si>
  <si>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</si>
  <si>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</si>
  <si>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</si>
  <si>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</si>
  <si>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</si>
  <si>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</si>
  <si>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</si>
  <si>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</si>
  <si>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</si>
  <si>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</si>
  <si>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</si>
  <si>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</si>
  <si>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</si>
  <si>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</si>
  <si>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</si>
  <si>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</si>
  <si>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</si>
  <si>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</si>
  <si>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</si>
  <si>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</si>
  <si>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</si>
  <si>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</si>
  <si>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</si>
  <si>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</si>
  <si>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</si>
  <si>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</si>
  <si>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</si>
  <si>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</si>
  <si>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</si>
  <si>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</si>
  <si>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</si>
  <si>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</si>
  <si>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</si>
  <si>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</si>
  <si>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</si>
  <si>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</si>
  <si>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</si>
  <si>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</si>
  <si>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</si>
  <si>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</si>
  <si>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</si>
  <si>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</si>
  <si>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</si>
  <si>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</si>
  <si>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</si>
  <si>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</si>
  <si>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</si>
  <si>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</si>
  <si>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</si>
  <si>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</si>
  <si>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</si>
  <si>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</si>
  <si>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</si>
  <si>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</si>
  <si>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</si>
  <si>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</si>
  <si>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</si>
  <si>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</si>
  <si>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</si>
  <si>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</si>
  <si>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</si>
  <si>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</si>
  <si>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</si>
  <si>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</si>
  <si>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</si>
  <si>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</si>
  <si>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</si>
  <si>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</si>
  <si>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</si>
  <si>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</si>
  <si>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</si>
  <si>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</si>
  <si>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</si>
  <si>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</si>
  <si>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</si>
  <si>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</si>
  <si>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</si>
  <si>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</si>
  <si>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</si>
  <si>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</si>
  <si>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</si>
  <si>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</si>
  <si>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</si>
  <si>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</si>
  <si>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</si>
  <si>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</si>
  <si>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</si>
  <si>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</si>
  <si>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</si>
  <si>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</si>
  <si>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</si>
  <si>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</si>
  <si>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</si>
  <si>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</si>
  <si>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</si>
  <si>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</si>
  <si>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</si>
  <si>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</si>
  <si>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</si>
  <si>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</si>
  <si>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</si>
  <si>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</si>
  <si>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</si>
  <si>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</si>
  <si>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</si>
  <si>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</si>
  <si>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</si>
  <si>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</si>
  <si>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</si>
  <si>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 xml:space="preserve">Percentage funeded 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</si>
  <si>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</si>
  <si>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</si>
  <si>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</si>
  <si>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</si>
  <si>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</si>
  <si>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</si>
  <si>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</si>
  <si>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</si>
  <si>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</si>
  <si>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</si>
  <si>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</si>
  <si>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</si>
  <si>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</si>
  <si>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</si>
  <si>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</si>
  <si>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</si>
  <si>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</si>
  <si>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</si>
  <si>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</si>
  <si>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</si>
  <si>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</si>
  <si>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</si>
  <si>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</si>
  <si>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</si>
  <si>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</si>
  <si>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</si>
  <si>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</si>
  <si>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</si>
  <si>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</si>
  <si>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</si>
  <si>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</si>
  <si>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</si>
  <si>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</si>
  <si>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</si>
  <si>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</si>
  <si>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</si>
  <si>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</si>
  <si>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</si>
  <si>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</si>
  <si>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</si>
  <si>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</si>
  <si>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</si>
  <si>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</si>
  <si>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</si>
  <si>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</si>
  <si>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</si>
  <si>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</si>
  <si>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</si>
  <si>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</si>
  <si>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</si>
  <si>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</si>
  <si>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</si>
  <si>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</si>
  <si>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 xml:space="preserve">Category </t>
  </si>
  <si>
    <t>Subcategory</t>
  </si>
  <si>
    <t>Row Labels</t>
  </si>
  <si>
    <t>Count of outcomes</t>
  </si>
  <si>
    <t>(All)</t>
  </si>
  <si>
    <t>Parent category</t>
  </si>
  <si>
    <t>Date Created Conversion</t>
  </si>
  <si>
    <t>Dated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</si>
  <si>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</si>
  <si>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</si>
  <si>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</si>
  <si>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</si>
  <si>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</si>
  <si>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</si>
  <si>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</si>
  <si>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</si>
  <si>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</si>
  <si>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</si>
  <si>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</si>
  <si>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</si>
  <si>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</si>
  <si>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</si>
  <si>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</si>
  <si>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</si>
  <si>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</si>
  <si>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</si>
  <si>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</si>
  <si>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</si>
  <si>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</si>
  <si>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</si>
  <si>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</si>
  <si>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</si>
  <si>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</si>
  <si>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</si>
  <si>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</si>
  <si>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</si>
  <si>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</si>
  <si>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</si>
  <si>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</si>
  <si>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</si>
  <si>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</si>
  <si>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</si>
  <si>
    <t xml:space="preserve">Number successful </t>
  </si>
  <si>
    <t xml:space="preserve">Number Failed </t>
  </si>
  <si>
    <t xml:space="preserve">Number Canceled </t>
  </si>
  <si>
    <t xml:space="preserve">Total Projects </t>
  </si>
  <si>
    <t xml:space="preserve">Percentage successful </t>
  </si>
  <si>
    <t xml:space="preserve">Percentage Failed </t>
  </si>
  <si>
    <t xml:space="preserve">Percentage Canceled </t>
  </si>
  <si>
    <t>Goal</t>
  </si>
  <si>
    <t>Name</t>
  </si>
  <si>
    <t xml:space="preserve">Goal </t>
  </si>
  <si>
    <t xml:space="preserve">Pledged </t>
  </si>
  <si>
    <t>Number of Backers</t>
  </si>
  <si>
    <t>Mean Goal</t>
  </si>
  <si>
    <t>Mean Pledged</t>
  </si>
  <si>
    <t>Median Pledged</t>
  </si>
  <si>
    <t>Successful</t>
  </si>
  <si>
    <t>Median Goal</t>
  </si>
  <si>
    <t>Failed</t>
  </si>
  <si>
    <t>U.S.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</si>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</sst>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9" fontId="0" fillId="0" borderId="0" xfId="1" applyFont="1"/>
    <xf numFmtId="165" fontId="3" fillId="0" borderId="0" xfId="0" applyNumberFormat="1" applyFont="1"/>
    <xf numFmtId="165" fontId="3" fillId="0" borderId="0" xfId="2" applyNumberFormat="1" applyFont="1"/>
    <xf numFmtId="165" fontId="0" fillId="0" borderId="0" xfId="2" applyNumberFormat="1" applyFont="1"/>
    <xf numFmtId="165" fontId="0" fillId="0" borderId="0" xfId="2" applyNumberFormat="1" applyFon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5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6157130358705161"/>
          <c:y val="0.1201223659796935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0-482F-9A34-20FFF7357F2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B0-482F-9A34-20FFF7357F2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B0-482F-9A34-20FFF7357F2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B0-482F-9A34-20FFF7357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94816"/>
        <c:axId val="7190656"/>
      </c:barChart>
      <c:catAx>
        <c:axId val="719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0656"/>
        <c:crosses val="autoZero"/>
        <c:auto val="1"/>
        <c:lblAlgn val="ctr"/>
        <c:lblOffset val="100"/>
        <c:noMultiLvlLbl val="0"/>
      </c:catAx>
      <c:valAx>
        <c:axId val="719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[kickstarter_Challenge.xlsx.xlsx]Sheet8!PivotTable8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Sheet8!$B$5:$B$14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3-4720-AF71-CE9F042A14BE}"/>
            </c:ext>
          </c:extLst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Sheet8!$C$5:$C$14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3-4720-AF71-CE9F042A14BE}"/>
            </c:ext>
          </c:extLst>
        </c:ser>
        <c:ser>
          <c:idx val="2"/>
          <c:order val="2"/>
          <c:tx>
            <c:strRef>
              <c:f>Sheet8!$D$3:$D$4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Sheet8!$D$5:$D$14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3-4720-AF71-CE9F042A14BE}"/>
            </c:ext>
          </c:extLst>
        </c:ser>
        <c:ser>
          <c:idx val="3"/>
          <c:order val="3"/>
          <c:tx>
            <c:strRef>
              <c:f>Sheet8!$E$3:$E$4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Sheet8!$E$5:$E$14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3-4720-AF71-CE9F042A1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0829152"/>
        <c:axId val="1930830400"/>
      </c:barChart>
      <c:catAx>
        <c:axId val="193082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830400"/>
        <c:crosses val="autoZero"/>
        <c:auto val="1"/>
        <c:lblAlgn val="ctr"/>
        <c:lblOffset val="100"/>
        <c:noMultiLvlLbl val="0"/>
      </c:catAx>
      <c:valAx>
        <c:axId val="193083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82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[kickstarter_Challenge.xlsx.xlsx]Sheet10!PivotTable10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70-46F6-B9B7-3E4BB824C166}"/>
            </c:ext>
          </c:extLst>
        </c:ser>
        <c:ser>
          <c:idx val="1"/>
          <c:order val="1"/>
          <c:tx>
            <c:strRef>
              <c:f>Sheet10!$C$3:$C$4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70-46F6-B9B7-3E4BB824C166}"/>
            </c:ext>
          </c:extLst>
        </c:ser>
        <c:ser>
          <c:idx val="2"/>
          <c:order val="2"/>
          <c:tx>
            <c:strRef>
              <c:f>Sheet10!$D$3:$D$4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70-46F6-B9B7-3E4BB824C166}"/>
            </c:ext>
          </c:extLst>
        </c:ser>
        <c:ser>
          <c:idx val="3"/>
          <c:order val="3"/>
          <c:tx>
            <c:strRef>
              <c:f>Sheet10!$E$3:$E$4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Sheet10!$A$5:$A$14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Sheet10!$E$5:$E$14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70-46F6-B9B7-3E4BB824C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1487744"/>
        <c:axId val="261479424"/>
      </c:barChart>
      <c:catAx>
        <c:axId val="26148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479424"/>
        <c:crosses val="autoZero"/>
        <c:auto val="1"/>
        <c:lblAlgn val="ctr"/>
        <c:lblOffset val="100"/>
        <c:noMultiLvlLbl val="0"/>
      </c:catAx>
      <c:valAx>
        <c:axId val="26147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48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 by Launch Date!PivotTable15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</a:t>
            </a:r>
            <a:r>
              <a:rPr lang="en-US" baseline="0"/>
              <a:t> on</a:t>
            </a:r>
            <a:r>
              <a:rPr lang="en-US"/>
              <a:t>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4-4A16-ACEA-348C7A4F8993}"/>
            </c:ext>
          </c:extLst>
        </c:ser>
        <c:ser>
          <c:idx val="1"/>
          <c:order val="1"/>
          <c:tx>
            <c:strRef>
              <c:f>'Theater Outcome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14-4A16-ACEA-348C7A4F8993}"/>
            </c:ext>
          </c:extLst>
        </c:ser>
        <c:ser>
          <c:idx val="2"/>
          <c:order val="2"/>
          <c:tx>
            <c:strRef>
              <c:f>'Theater Outcome by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14-4A16-ACEA-348C7A4F8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638640"/>
        <c:axId val="76640720"/>
      </c:lineChart>
      <c:catAx>
        <c:axId val="7663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40720"/>
        <c:crosses val="autoZero"/>
        <c:auto val="1"/>
        <c:lblAlgn val="ctr"/>
        <c:lblOffset val="100"/>
        <c:noMultiLvlLbl val="0"/>
      </c:catAx>
      <c:valAx>
        <c:axId val="7664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3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 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8B-472F-A57B-C1AB930BFE73}"/>
            </c:ext>
          </c:extLst>
        </c:ser>
        <c:ser>
          <c:idx val="1"/>
          <c:order val="1"/>
          <c:tx>
            <c:strRef>
              <c:f>'Outcomes Based on Goals 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 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8B-472F-A57B-C1AB930BFE73}"/>
            </c:ext>
          </c:extLst>
        </c:ser>
        <c:ser>
          <c:idx val="2"/>
          <c:order val="2"/>
          <c:tx>
            <c:strRef>
              <c:f>'Outcomes Based on Goals 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 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8B-472F-A57B-C1AB930BF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1099615"/>
        <c:axId val="1261110015"/>
      </c:lineChart>
      <c:catAx>
        <c:axId val="126109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110015"/>
        <c:crosses val="autoZero"/>
        <c:auto val="1"/>
        <c:lblAlgn val="ctr"/>
        <c:lblOffset val="100"/>
        <c:noMultiLvlLbl val="0"/>
      </c:catAx>
      <c:valAx>
        <c:axId val="126111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09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Date!OUTCOME BASED 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E2-4244-8AB8-8EC3467ED3D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E2-4244-8AB8-8EC3467ED3D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E2-4244-8AB8-8EC3467ED3D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E2-4244-8AB8-8EC3467ED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256192"/>
        <c:axId val="252246208"/>
      </c:lineChart>
      <c:catAx>
        <c:axId val="25225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246208"/>
        <c:crosses val="autoZero"/>
        <c:auto val="1"/>
        <c:lblAlgn val="ctr"/>
        <c:lblOffset val="100"/>
        <c:noMultiLvlLbl val="0"/>
      </c:catAx>
      <c:valAx>
        <c:axId val="25224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25619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 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3-4E02-A240-FBCFA86BB3B0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C3-4E02-A240-FBCFA86BB3B0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C3-4E02-A240-FBCFA86BB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3018416"/>
        <c:axId val="253021328"/>
      </c:barChart>
      <c:catAx>
        <c:axId val="25301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021328"/>
        <c:crosses val="autoZero"/>
        <c:auto val="1"/>
        <c:lblAlgn val="ctr"/>
        <c:lblOffset val="100"/>
        <c:noMultiLvlLbl val="0"/>
      </c:catAx>
      <c:valAx>
        <c:axId val="25302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01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198120</xdr:colOff>
      <xdr:row>39</xdr:row>
      <xdr:rowOff>171450</xdr:rowOff>
    </xdr:from>
    <xdr:to>
      <xdr:col>5</xdr:col>
      <xdr:colOff>640080</xdr:colOff>
      <xdr:row>55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8DB2F3-8BF6-623D-0B5A-A9073859B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0A74BF-3048-0853-3D38-CAE10A40E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D34B8F-F6B9-8A00-CECD-F516D4B07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4</xdr:row>
      <xdr:rowOff>76200</xdr:rowOff>
    </xdr:from>
    <xdr:to>
      <xdr:col>17</xdr:col>
      <xdr:colOff>167640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39BC35-E4A3-1873-B918-A29701D38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335280</xdr:colOff>
      <xdr:row>3</xdr:row>
      <xdr:rowOff>22860</xdr:rowOff>
    </xdr:from>
    <xdr:to>
      <xdr:col>24</xdr:col>
      <xdr:colOff>350520</xdr:colOff>
      <xdr:row>21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E9BD19-3A02-C25B-FBDB-F1EE7B9AC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480060</xdr:colOff>
      <xdr:row>4</xdr:row>
      <xdr:rowOff>137160</xdr:rowOff>
    </xdr:from>
    <xdr:to>
      <xdr:col>20</xdr:col>
      <xdr:colOff>152400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AE9228-C724-6D83-C8B7-2406510CF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137160</xdr:colOff>
      <xdr:row>8</xdr:row>
      <xdr:rowOff>11430</xdr:rowOff>
    </xdr:from>
    <xdr:to>
      <xdr:col>15</xdr:col>
      <xdr:colOff>441960</xdr:colOff>
      <xdr:row>23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E653C-E7A5-6481-7C01-C074C51F2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even/AppData/Roaming/Microsoft/Excel/solved%20Kickstarter_Challenge%20(version%201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eater Outcomes by Launch Date"/>
      <sheetName val="Outcomes Based on Goals"/>
      <sheetName val="Kickstarter"/>
      <sheetName val="Successful US Kickstarters"/>
      <sheetName val="Descriptive Statistics"/>
      <sheetName val="Successful GB Kickstarters"/>
      <sheetName val="Failed GB Kickstarters"/>
      <sheetName val="Category Statistics"/>
      <sheetName val="Subcategory Statistics"/>
      <sheetName val="Outcomes Based On Launch Dates"/>
      <sheetName val="Edinburgh Resear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5105</v>
          </cell>
        </row>
        <row r="3">
          <cell r="D3">
            <v>3500</v>
          </cell>
          <cell r="E3">
            <v>3803.55</v>
          </cell>
        </row>
        <row r="4">
          <cell r="D4">
            <v>1500</v>
          </cell>
          <cell r="E4">
            <v>1710</v>
          </cell>
        </row>
        <row r="5">
          <cell r="D5">
            <v>2000</v>
          </cell>
          <cell r="E5">
            <v>2004</v>
          </cell>
        </row>
        <row r="6">
          <cell r="D6">
            <v>2000</v>
          </cell>
          <cell r="E6">
            <v>2050</v>
          </cell>
        </row>
        <row r="7">
          <cell r="D7">
            <v>3300</v>
          </cell>
          <cell r="E7">
            <v>3902.5</v>
          </cell>
        </row>
        <row r="8">
          <cell r="D8">
            <v>500</v>
          </cell>
          <cell r="E8">
            <v>503.22</v>
          </cell>
        </row>
        <row r="9">
          <cell r="D9">
            <v>2000</v>
          </cell>
          <cell r="E9">
            <v>2033</v>
          </cell>
        </row>
        <row r="10">
          <cell r="D10">
            <v>1500</v>
          </cell>
          <cell r="E10">
            <v>1625</v>
          </cell>
        </row>
        <row r="11">
          <cell r="D11">
            <v>250</v>
          </cell>
          <cell r="E11">
            <v>605</v>
          </cell>
        </row>
        <row r="12">
          <cell r="D12">
            <v>1700</v>
          </cell>
          <cell r="E12">
            <v>1870</v>
          </cell>
        </row>
        <row r="13">
          <cell r="D13">
            <v>500</v>
          </cell>
          <cell r="E13">
            <v>610</v>
          </cell>
        </row>
        <row r="14">
          <cell r="D14">
            <v>2500</v>
          </cell>
          <cell r="E14">
            <v>2549</v>
          </cell>
        </row>
        <row r="15">
          <cell r="D15">
            <v>850</v>
          </cell>
          <cell r="E15">
            <v>1200</v>
          </cell>
        </row>
        <row r="16">
          <cell r="D16">
            <v>2000</v>
          </cell>
          <cell r="E16">
            <v>2093</v>
          </cell>
        </row>
        <row r="17">
          <cell r="D17">
            <v>3500</v>
          </cell>
          <cell r="E17">
            <v>4559.13</v>
          </cell>
        </row>
        <row r="18">
          <cell r="D18">
            <v>1000</v>
          </cell>
          <cell r="E18">
            <v>1145</v>
          </cell>
        </row>
        <row r="19">
          <cell r="D19">
            <v>2500</v>
          </cell>
          <cell r="E19">
            <v>2946</v>
          </cell>
        </row>
        <row r="20">
          <cell r="D20">
            <v>50</v>
          </cell>
          <cell r="E20">
            <v>75</v>
          </cell>
        </row>
        <row r="21">
          <cell r="D21">
            <v>800</v>
          </cell>
          <cell r="E21">
            <v>924</v>
          </cell>
        </row>
        <row r="22">
          <cell r="D22">
            <v>8000</v>
          </cell>
          <cell r="E22">
            <v>8211.61</v>
          </cell>
        </row>
        <row r="23">
          <cell r="D23">
            <v>5000</v>
          </cell>
          <cell r="E23">
            <v>5070</v>
          </cell>
        </row>
        <row r="24">
          <cell r="D24">
            <v>5000</v>
          </cell>
          <cell r="E24">
            <v>5831.74</v>
          </cell>
        </row>
        <row r="25">
          <cell r="D25">
            <v>1000</v>
          </cell>
          <cell r="E25">
            <v>1330</v>
          </cell>
        </row>
        <row r="26">
          <cell r="D26">
            <v>3000</v>
          </cell>
          <cell r="E26">
            <v>3055</v>
          </cell>
        </row>
        <row r="27">
          <cell r="D27">
            <v>1000</v>
          </cell>
          <cell r="E27">
            <v>1150</v>
          </cell>
        </row>
        <row r="28">
          <cell r="D28">
            <v>400</v>
          </cell>
          <cell r="E28">
            <v>440</v>
          </cell>
        </row>
        <row r="29">
          <cell r="D29">
            <v>3000</v>
          </cell>
          <cell r="E29">
            <v>3363</v>
          </cell>
        </row>
        <row r="30">
          <cell r="D30">
            <v>10000</v>
          </cell>
          <cell r="E30">
            <v>10027</v>
          </cell>
        </row>
        <row r="31">
          <cell r="D31">
            <v>1500</v>
          </cell>
          <cell r="E31">
            <v>1616</v>
          </cell>
        </row>
        <row r="32">
          <cell r="D32">
            <v>3000</v>
          </cell>
          <cell r="E32">
            <v>4247</v>
          </cell>
        </row>
        <row r="33">
          <cell r="D33">
            <v>600</v>
          </cell>
          <cell r="E33">
            <v>780</v>
          </cell>
        </row>
        <row r="34">
          <cell r="D34">
            <v>5000</v>
          </cell>
          <cell r="E34">
            <v>5240</v>
          </cell>
        </row>
        <row r="35">
          <cell r="D35">
            <v>200</v>
          </cell>
          <cell r="E35">
            <v>272</v>
          </cell>
        </row>
        <row r="36">
          <cell r="D36">
            <v>1000</v>
          </cell>
          <cell r="E36">
            <v>1000</v>
          </cell>
        </row>
        <row r="37">
          <cell r="D37">
            <v>100</v>
          </cell>
          <cell r="E37">
            <v>124</v>
          </cell>
        </row>
        <row r="38">
          <cell r="D38">
            <v>3000</v>
          </cell>
          <cell r="E38">
            <v>3100</v>
          </cell>
        </row>
        <row r="39">
          <cell r="D39">
            <v>9500</v>
          </cell>
          <cell r="E39">
            <v>9536</v>
          </cell>
        </row>
        <row r="40">
          <cell r="D40">
            <v>2500</v>
          </cell>
          <cell r="E40">
            <v>2663</v>
          </cell>
        </row>
        <row r="41">
          <cell r="D41">
            <v>2500</v>
          </cell>
          <cell r="E41">
            <v>2867.99</v>
          </cell>
        </row>
        <row r="42">
          <cell r="D42">
            <v>800</v>
          </cell>
          <cell r="E42">
            <v>1360</v>
          </cell>
        </row>
        <row r="43">
          <cell r="D43">
            <v>1000</v>
          </cell>
          <cell r="E43">
            <v>1870.99</v>
          </cell>
        </row>
        <row r="44">
          <cell r="D44">
            <v>2500</v>
          </cell>
          <cell r="E44">
            <v>2600</v>
          </cell>
        </row>
        <row r="45">
          <cell r="D45">
            <v>70</v>
          </cell>
          <cell r="E45">
            <v>120</v>
          </cell>
        </row>
        <row r="46">
          <cell r="D46">
            <v>2200</v>
          </cell>
          <cell r="E46">
            <v>2331</v>
          </cell>
        </row>
        <row r="47">
          <cell r="D47">
            <v>5000</v>
          </cell>
          <cell r="E47">
            <v>9425.23</v>
          </cell>
        </row>
        <row r="48">
          <cell r="D48">
            <v>2000</v>
          </cell>
          <cell r="E48">
            <v>2102</v>
          </cell>
        </row>
        <row r="49">
          <cell r="D49">
            <v>7000</v>
          </cell>
          <cell r="E49">
            <v>7617</v>
          </cell>
        </row>
        <row r="50">
          <cell r="D50">
            <v>1500</v>
          </cell>
          <cell r="E50">
            <v>2576</v>
          </cell>
        </row>
        <row r="51">
          <cell r="D51">
            <v>1200</v>
          </cell>
          <cell r="E51">
            <v>1437</v>
          </cell>
        </row>
        <row r="52">
          <cell r="D52">
            <v>500</v>
          </cell>
          <cell r="E52">
            <v>545</v>
          </cell>
        </row>
        <row r="53">
          <cell r="D53">
            <v>1000</v>
          </cell>
          <cell r="E53">
            <v>1000</v>
          </cell>
        </row>
        <row r="54">
          <cell r="D54">
            <v>3200</v>
          </cell>
          <cell r="E54">
            <v>3270</v>
          </cell>
        </row>
        <row r="55">
          <cell r="D55">
            <v>6000</v>
          </cell>
          <cell r="E55">
            <v>6007</v>
          </cell>
        </row>
        <row r="56">
          <cell r="D56">
            <v>12000</v>
          </cell>
          <cell r="E56">
            <v>12256</v>
          </cell>
        </row>
        <row r="57">
          <cell r="D57">
            <v>2000</v>
          </cell>
          <cell r="E57">
            <v>2001</v>
          </cell>
        </row>
        <row r="58">
          <cell r="D58">
            <v>12000</v>
          </cell>
          <cell r="E58">
            <v>12252</v>
          </cell>
        </row>
        <row r="59">
          <cell r="D59">
            <v>4000</v>
          </cell>
          <cell r="E59">
            <v>4137</v>
          </cell>
        </row>
        <row r="60">
          <cell r="D60">
            <v>1200</v>
          </cell>
          <cell r="E60">
            <v>1250</v>
          </cell>
        </row>
        <row r="61">
          <cell r="D61">
            <v>1200</v>
          </cell>
          <cell r="E61">
            <v>1500</v>
          </cell>
        </row>
        <row r="62">
          <cell r="D62">
            <v>4000</v>
          </cell>
          <cell r="E62">
            <v>4015.71</v>
          </cell>
        </row>
        <row r="63">
          <cell r="D63">
            <v>2800</v>
          </cell>
          <cell r="E63">
            <v>3145</v>
          </cell>
        </row>
        <row r="64">
          <cell r="D64">
            <v>5862</v>
          </cell>
          <cell r="E64">
            <v>6208.98</v>
          </cell>
        </row>
        <row r="65">
          <cell r="D65">
            <v>3000</v>
          </cell>
          <cell r="E65">
            <v>3017</v>
          </cell>
        </row>
        <row r="66">
          <cell r="D66">
            <v>1600</v>
          </cell>
          <cell r="E66">
            <v>1647</v>
          </cell>
        </row>
        <row r="67">
          <cell r="D67">
            <v>2500</v>
          </cell>
          <cell r="E67">
            <v>2646.5</v>
          </cell>
        </row>
        <row r="68">
          <cell r="D68">
            <v>2250</v>
          </cell>
          <cell r="E68">
            <v>2876</v>
          </cell>
        </row>
        <row r="69">
          <cell r="D69">
            <v>13000</v>
          </cell>
          <cell r="E69">
            <v>13163.5</v>
          </cell>
        </row>
        <row r="70">
          <cell r="D70">
            <v>300</v>
          </cell>
          <cell r="E70">
            <v>525</v>
          </cell>
        </row>
        <row r="71">
          <cell r="D71">
            <v>2000</v>
          </cell>
          <cell r="E71">
            <v>2125.9899999999998</v>
          </cell>
        </row>
        <row r="72">
          <cell r="D72">
            <v>8000</v>
          </cell>
          <cell r="E72">
            <v>8120</v>
          </cell>
        </row>
        <row r="73">
          <cell r="D73">
            <v>1800</v>
          </cell>
          <cell r="E73">
            <v>1830</v>
          </cell>
        </row>
        <row r="74">
          <cell r="D74">
            <v>1500</v>
          </cell>
          <cell r="E74">
            <v>1950</v>
          </cell>
        </row>
        <row r="75">
          <cell r="D75">
            <v>5000</v>
          </cell>
          <cell r="E75">
            <v>5430</v>
          </cell>
        </row>
        <row r="76">
          <cell r="D76">
            <v>2500</v>
          </cell>
          <cell r="E76">
            <v>2585</v>
          </cell>
        </row>
        <row r="77">
          <cell r="D77">
            <v>800</v>
          </cell>
          <cell r="E77">
            <v>838</v>
          </cell>
        </row>
        <row r="78">
          <cell r="D78">
            <v>10000</v>
          </cell>
          <cell r="E78">
            <v>10026.49</v>
          </cell>
        </row>
        <row r="79">
          <cell r="D79">
            <v>500</v>
          </cell>
          <cell r="E79">
            <v>665.21</v>
          </cell>
        </row>
        <row r="80">
          <cell r="D80">
            <v>2000</v>
          </cell>
          <cell r="E80">
            <v>2424</v>
          </cell>
        </row>
        <row r="81">
          <cell r="D81">
            <v>101</v>
          </cell>
          <cell r="E81">
            <v>289</v>
          </cell>
        </row>
        <row r="82">
          <cell r="D82">
            <v>600</v>
          </cell>
          <cell r="E82">
            <v>710</v>
          </cell>
        </row>
        <row r="83">
          <cell r="D83">
            <v>700</v>
          </cell>
          <cell r="E83">
            <v>720.01</v>
          </cell>
        </row>
        <row r="84">
          <cell r="D84">
            <v>1500</v>
          </cell>
          <cell r="E84">
            <v>2161</v>
          </cell>
        </row>
        <row r="85">
          <cell r="D85">
            <v>5500</v>
          </cell>
          <cell r="E85">
            <v>5504</v>
          </cell>
        </row>
        <row r="86">
          <cell r="D86">
            <v>350</v>
          </cell>
          <cell r="E86">
            <v>558</v>
          </cell>
        </row>
        <row r="87">
          <cell r="D87">
            <v>800</v>
          </cell>
          <cell r="E87">
            <v>1686</v>
          </cell>
        </row>
        <row r="88">
          <cell r="D88">
            <v>4000</v>
          </cell>
          <cell r="E88">
            <v>4400</v>
          </cell>
        </row>
        <row r="89">
          <cell r="D89">
            <v>500</v>
          </cell>
          <cell r="E89">
            <v>540</v>
          </cell>
        </row>
        <row r="90">
          <cell r="D90">
            <v>1000</v>
          </cell>
          <cell r="E90">
            <v>1259</v>
          </cell>
        </row>
        <row r="91">
          <cell r="D91">
            <v>400</v>
          </cell>
          <cell r="E91">
            <v>450</v>
          </cell>
        </row>
        <row r="92">
          <cell r="D92">
            <v>800</v>
          </cell>
          <cell r="E92">
            <v>810</v>
          </cell>
        </row>
        <row r="93">
          <cell r="D93">
            <v>1000</v>
          </cell>
          <cell r="E93">
            <v>1168</v>
          </cell>
        </row>
        <row r="94">
          <cell r="D94">
            <v>1500</v>
          </cell>
          <cell r="E94">
            <v>1594</v>
          </cell>
        </row>
        <row r="95">
          <cell r="D95">
            <v>5000</v>
          </cell>
          <cell r="E95">
            <v>5016</v>
          </cell>
        </row>
        <row r="96">
          <cell r="D96">
            <v>250</v>
          </cell>
          <cell r="E96">
            <v>250</v>
          </cell>
        </row>
        <row r="97">
          <cell r="D97">
            <v>2500</v>
          </cell>
          <cell r="E97">
            <v>2755</v>
          </cell>
        </row>
        <row r="98">
          <cell r="D98">
            <v>3350</v>
          </cell>
          <cell r="E98">
            <v>3350</v>
          </cell>
        </row>
        <row r="99">
          <cell r="D99">
            <v>700</v>
          </cell>
          <cell r="E99">
            <v>1200</v>
          </cell>
        </row>
        <row r="100">
          <cell r="D100">
            <v>2000</v>
          </cell>
          <cell r="E100">
            <v>2389</v>
          </cell>
        </row>
        <row r="101">
          <cell r="D101">
            <v>5000</v>
          </cell>
          <cell r="E101">
            <v>5055</v>
          </cell>
        </row>
        <row r="102">
          <cell r="D102">
            <v>5000</v>
          </cell>
          <cell r="E102">
            <v>5376</v>
          </cell>
        </row>
        <row r="103">
          <cell r="D103">
            <v>500</v>
          </cell>
          <cell r="E103">
            <v>1575</v>
          </cell>
        </row>
        <row r="104">
          <cell r="D104">
            <v>1750</v>
          </cell>
          <cell r="E104">
            <v>2210</v>
          </cell>
        </row>
        <row r="105">
          <cell r="D105">
            <v>1500</v>
          </cell>
          <cell r="E105">
            <v>1521</v>
          </cell>
        </row>
        <row r="106">
          <cell r="D106">
            <v>2000</v>
          </cell>
          <cell r="E106">
            <v>2020</v>
          </cell>
        </row>
        <row r="107">
          <cell r="D107">
            <v>3000</v>
          </cell>
          <cell r="E107">
            <v>3178</v>
          </cell>
        </row>
        <row r="108">
          <cell r="D108">
            <v>750</v>
          </cell>
          <cell r="E108">
            <v>890</v>
          </cell>
        </row>
        <row r="109">
          <cell r="D109">
            <v>2000</v>
          </cell>
          <cell r="E109">
            <v>2005</v>
          </cell>
        </row>
        <row r="110">
          <cell r="D110">
            <v>3000</v>
          </cell>
          <cell r="E110">
            <v>3000</v>
          </cell>
        </row>
        <row r="111">
          <cell r="D111">
            <v>8000</v>
          </cell>
          <cell r="E111">
            <v>8084</v>
          </cell>
        </row>
        <row r="112">
          <cell r="D112">
            <v>550</v>
          </cell>
          <cell r="E112">
            <v>592</v>
          </cell>
        </row>
        <row r="113">
          <cell r="D113">
            <v>2000</v>
          </cell>
          <cell r="E113">
            <v>2073</v>
          </cell>
        </row>
        <row r="114">
          <cell r="D114">
            <v>3500</v>
          </cell>
          <cell r="E114">
            <v>3526</v>
          </cell>
        </row>
        <row r="115">
          <cell r="D115">
            <v>1500</v>
          </cell>
          <cell r="E115">
            <v>1557</v>
          </cell>
        </row>
        <row r="116">
          <cell r="D116">
            <v>500</v>
          </cell>
          <cell r="E116">
            <v>500</v>
          </cell>
        </row>
        <row r="117">
          <cell r="D117">
            <v>550</v>
          </cell>
          <cell r="E117">
            <v>783</v>
          </cell>
        </row>
        <row r="118">
          <cell r="D118">
            <v>500</v>
          </cell>
          <cell r="E118">
            <v>920</v>
          </cell>
        </row>
        <row r="119">
          <cell r="D119">
            <v>250</v>
          </cell>
          <cell r="E119">
            <v>280</v>
          </cell>
        </row>
        <row r="120">
          <cell r="D120">
            <v>1200</v>
          </cell>
          <cell r="E120">
            <v>1245</v>
          </cell>
        </row>
        <row r="121">
          <cell r="D121">
            <v>2900</v>
          </cell>
          <cell r="E121">
            <v>2954</v>
          </cell>
        </row>
        <row r="122">
          <cell r="D122">
            <v>2000</v>
          </cell>
          <cell r="E122">
            <v>2000</v>
          </cell>
        </row>
        <row r="123">
          <cell r="D123">
            <v>350</v>
          </cell>
          <cell r="E123">
            <v>481.5</v>
          </cell>
        </row>
        <row r="124">
          <cell r="D124">
            <v>2000</v>
          </cell>
          <cell r="E124">
            <v>2142</v>
          </cell>
        </row>
        <row r="125">
          <cell r="D125">
            <v>500</v>
          </cell>
          <cell r="E125">
            <v>618</v>
          </cell>
        </row>
        <row r="126">
          <cell r="D126">
            <v>3000</v>
          </cell>
          <cell r="E126">
            <v>3000</v>
          </cell>
        </row>
        <row r="127">
          <cell r="D127">
            <v>4000</v>
          </cell>
          <cell r="E127">
            <v>4784</v>
          </cell>
        </row>
        <row r="128">
          <cell r="D128">
            <v>700</v>
          </cell>
          <cell r="E128">
            <v>966</v>
          </cell>
        </row>
        <row r="129">
          <cell r="D129">
            <v>3000</v>
          </cell>
          <cell r="E129">
            <v>3273</v>
          </cell>
        </row>
        <row r="130">
          <cell r="D130">
            <v>1500</v>
          </cell>
          <cell r="E130">
            <v>1500</v>
          </cell>
        </row>
        <row r="131">
          <cell r="D131">
            <v>2000</v>
          </cell>
          <cell r="E131">
            <v>2055</v>
          </cell>
        </row>
        <row r="132">
          <cell r="D132">
            <v>150</v>
          </cell>
          <cell r="E132">
            <v>195</v>
          </cell>
        </row>
        <row r="133">
          <cell r="D133">
            <v>2000</v>
          </cell>
          <cell r="E133">
            <v>2170.9899999999998</v>
          </cell>
        </row>
        <row r="134">
          <cell r="D134">
            <v>2500</v>
          </cell>
          <cell r="E134">
            <v>2605</v>
          </cell>
        </row>
        <row r="135">
          <cell r="D135">
            <v>2000</v>
          </cell>
          <cell r="E135">
            <v>2000</v>
          </cell>
        </row>
        <row r="136">
          <cell r="D136">
            <v>1000</v>
          </cell>
          <cell r="E136">
            <v>1082</v>
          </cell>
        </row>
        <row r="137">
          <cell r="D137">
            <v>500</v>
          </cell>
          <cell r="E137">
            <v>760</v>
          </cell>
        </row>
        <row r="138">
          <cell r="D138">
            <v>300</v>
          </cell>
          <cell r="E138">
            <v>385</v>
          </cell>
        </row>
        <row r="139">
          <cell r="D139">
            <v>700</v>
          </cell>
          <cell r="E139">
            <v>705</v>
          </cell>
        </row>
        <row r="140">
          <cell r="D140">
            <v>500</v>
          </cell>
          <cell r="E140">
            <v>631</v>
          </cell>
        </row>
        <row r="141">
          <cell r="D141">
            <v>500</v>
          </cell>
          <cell r="E141">
            <v>950</v>
          </cell>
        </row>
        <row r="142">
          <cell r="D142">
            <v>2000</v>
          </cell>
          <cell r="E142">
            <v>2060</v>
          </cell>
        </row>
        <row r="143">
          <cell r="D143">
            <v>500</v>
          </cell>
          <cell r="E143">
            <v>1073</v>
          </cell>
        </row>
        <row r="144">
          <cell r="D144">
            <v>2000</v>
          </cell>
          <cell r="E144">
            <v>2020</v>
          </cell>
        </row>
        <row r="145">
          <cell r="D145">
            <v>300</v>
          </cell>
          <cell r="E145">
            <v>340</v>
          </cell>
        </row>
        <row r="146">
          <cell r="D146">
            <v>1500</v>
          </cell>
          <cell r="E146">
            <v>1918</v>
          </cell>
        </row>
        <row r="147">
          <cell r="D147">
            <v>3000</v>
          </cell>
          <cell r="E147">
            <v>4150</v>
          </cell>
        </row>
        <row r="148">
          <cell r="D148">
            <v>2000</v>
          </cell>
          <cell r="E148">
            <v>2555</v>
          </cell>
        </row>
        <row r="149">
          <cell r="D149">
            <v>5000</v>
          </cell>
          <cell r="E149">
            <v>5635</v>
          </cell>
        </row>
        <row r="150">
          <cell r="D150">
            <v>1500</v>
          </cell>
          <cell r="E150">
            <v>1510</v>
          </cell>
        </row>
        <row r="151">
          <cell r="D151">
            <v>2500</v>
          </cell>
          <cell r="E151">
            <v>2689</v>
          </cell>
        </row>
        <row r="152">
          <cell r="D152">
            <v>100</v>
          </cell>
          <cell r="E152">
            <v>180</v>
          </cell>
        </row>
        <row r="153">
          <cell r="D153">
            <v>1500</v>
          </cell>
          <cell r="E153">
            <v>1518</v>
          </cell>
        </row>
        <row r="154">
          <cell r="D154">
            <v>1000</v>
          </cell>
          <cell r="E154">
            <v>1000</v>
          </cell>
        </row>
        <row r="155">
          <cell r="D155">
            <v>4000</v>
          </cell>
          <cell r="E155">
            <v>4000</v>
          </cell>
        </row>
        <row r="156">
          <cell r="D156">
            <v>2000</v>
          </cell>
          <cell r="E156">
            <v>2027</v>
          </cell>
        </row>
        <row r="157">
          <cell r="D157">
            <v>2000</v>
          </cell>
          <cell r="E157">
            <v>2015</v>
          </cell>
        </row>
        <row r="158">
          <cell r="D158">
            <v>1395</v>
          </cell>
          <cell r="E158">
            <v>1395</v>
          </cell>
        </row>
        <row r="159">
          <cell r="D159">
            <v>4000</v>
          </cell>
          <cell r="E159">
            <v>4546</v>
          </cell>
        </row>
        <row r="160">
          <cell r="D160">
            <v>1650</v>
          </cell>
          <cell r="E160">
            <v>1669</v>
          </cell>
        </row>
        <row r="161">
          <cell r="D161">
            <v>2750</v>
          </cell>
          <cell r="E161">
            <v>2750</v>
          </cell>
        </row>
        <row r="162">
          <cell r="D162">
            <v>2000</v>
          </cell>
          <cell r="E162">
            <v>2063</v>
          </cell>
        </row>
        <row r="163">
          <cell r="D163">
            <v>150</v>
          </cell>
          <cell r="E163">
            <v>230</v>
          </cell>
        </row>
        <row r="164">
          <cell r="D164">
            <v>2000</v>
          </cell>
          <cell r="E164">
            <v>2569</v>
          </cell>
        </row>
        <row r="165">
          <cell r="D165">
            <v>300</v>
          </cell>
          <cell r="E165">
            <v>369</v>
          </cell>
        </row>
        <row r="166">
          <cell r="D166">
            <v>1200</v>
          </cell>
          <cell r="E166">
            <v>1260</v>
          </cell>
        </row>
        <row r="167">
          <cell r="D167">
            <v>1000</v>
          </cell>
          <cell r="E167">
            <v>1020</v>
          </cell>
        </row>
        <row r="168">
          <cell r="D168">
            <v>2500</v>
          </cell>
          <cell r="E168">
            <v>2620</v>
          </cell>
        </row>
        <row r="169">
          <cell r="D169">
            <v>773</v>
          </cell>
          <cell r="E169">
            <v>773</v>
          </cell>
        </row>
        <row r="170">
          <cell r="D170">
            <v>2200</v>
          </cell>
          <cell r="E170">
            <v>2210</v>
          </cell>
        </row>
        <row r="171">
          <cell r="D171">
            <v>350</v>
          </cell>
          <cell r="E171">
            <v>504</v>
          </cell>
        </row>
        <row r="172">
          <cell r="D172">
            <v>315</v>
          </cell>
          <cell r="E172">
            <v>469</v>
          </cell>
        </row>
        <row r="173">
          <cell r="D173">
            <v>500</v>
          </cell>
          <cell r="E173">
            <v>527.45000000000005</v>
          </cell>
        </row>
        <row r="174">
          <cell r="D174">
            <v>1000</v>
          </cell>
          <cell r="E174">
            <v>1005</v>
          </cell>
        </row>
        <row r="175">
          <cell r="D175">
            <v>2000</v>
          </cell>
          <cell r="E175">
            <v>2095</v>
          </cell>
        </row>
        <row r="176">
          <cell r="D176">
            <v>1000</v>
          </cell>
          <cell r="E176">
            <v>1088</v>
          </cell>
        </row>
        <row r="177">
          <cell r="D177">
            <v>1500</v>
          </cell>
          <cell r="E177">
            <v>1831</v>
          </cell>
        </row>
        <row r="178">
          <cell r="D178">
            <v>500</v>
          </cell>
          <cell r="E178">
            <v>500</v>
          </cell>
        </row>
        <row r="179">
          <cell r="D179">
            <v>3000</v>
          </cell>
          <cell r="E179">
            <v>3084</v>
          </cell>
        </row>
        <row r="180">
          <cell r="D180">
            <v>1500</v>
          </cell>
          <cell r="E180">
            <v>1500.2</v>
          </cell>
        </row>
        <row r="181">
          <cell r="D181">
            <v>500</v>
          </cell>
          <cell r="E181">
            <v>500</v>
          </cell>
        </row>
        <row r="182">
          <cell r="D182">
            <v>1500</v>
          </cell>
          <cell r="E182">
            <v>1500</v>
          </cell>
        </row>
        <row r="183">
          <cell r="D183">
            <v>3000</v>
          </cell>
          <cell r="E183">
            <v>3465</v>
          </cell>
        </row>
        <row r="184">
          <cell r="D184">
            <v>500</v>
          </cell>
          <cell r="E184">
            <v>633</v>
          </cell>
        </row>
        <row r="185">
          <cell r="D185">
            <v>200</v>
          </cell>
          <cell r="E185">
            <v>201</v>
          </cell>
        </row>
        <row r="186">
          <cell r="D186">
            <v>5000</v>
          </cell>
          <cell r="E186">
            <v>5003</v>
          </cell>
        </row>
        <row r="187">
          <cell r="D187">
            <v>2000</v>
          </cell>
          <cell r="E187">
            <v>2087</v>
          </cell>
        </row>
        <row r="188">
          <cell r="D188">
            <v>250</v>
          </cell>
          <cell r="E188">
            <v>460</v>
          </cell>
        </row>
        <row r="189">
          <cell r="D189">
            <v>3000</v>
          </cell>
          <cell r="E189">
            <v>3908</v>
          </cell>
        </row>
        <row r="190">
          <cell r="D190">
            <v>550</v>
          </cell>
          <cell r="E190">
            <v>580</v>
          </cell>
        </row>
        <row r="191">
          <cell r="D191">
            <v>800</v>
          </cell>
          <cell r="E191">
            <v>800</v>
          </cell>
        </row>
        <row r="192">
          <cell r="D192">
            <v>1960</v>
          </cell>
          <cell r="E192">
            <v>3005</v>
          </cell>
        </row>
        <row r="193">
          <cell r="D193">
            <v>1000</v>
          </cell>
          <cell r="E193">
            <v>1623</v>
          </cell>
        </row>
        <row r="194">
          <cell r="D194">
            <v>2500</v>
          </cell>
          <cell r="E194">
            <v>3400</v>
          </cell>
        </row>
        <row r="195">
          <cell r="D195">
            <v>2500</v>
          </cell>
          <cell r="E195">
            <v>2670</v>
          </cell>
        </row>
        <row r="196">
          <cell r="D196">
            <v>2500</v>
          </cell>
          <cell r="E196">
            <v>3120</v>
          </cell>
        </row>
        <row r="197">
          <cell r="D197">
            <v>740</v>
          </cell>
          <cell r="E197">
            <v>880</v>
          </cell>
        </row>
        <row r="198">
          <cell r="D198">
            <v>2000</v>
          </cell>
          <cell r="E198">
            <v>2020</v>
          </cell>
        </row>
        <row r="199">
          <cell r="D199">
            <v>3000</v>
          </cell>
          <cell r="E199">
            <v>3080</v>
          </cell>
        </row>
        <row r="200">
          <cell r="D200">
            <v>4000</v>
          </cell>
          <cell r="E200">
            <v>4073</v>
          </cell>
        </row>
        <row r="201">
          <cell r="D201">
            <v>500</v>
          </cell>
          <cell r="E201">
            <v>500</v>
          </cell>
        </row>
        <row r="202">
          <cell r="D202">
            <v>2000</v>
          </cell>
          <cell r="E202">
            <v>2010</v>
          </cell>
        </row>
        <row r="203">
          <cell r="D203">
            <v>1500</v>
          </cell>
          <cell r="E203">
            <v>2616</v>
          </cell>
        </row>
        <row r="204">
          <cell r="D204">
            <v>250</v>
          </cell>
          <cell r="E204">
            <v>250</v>
          </cell>
        </row>
        <row r="205">
          <cell r="D205">
            <v>225</v>
          </cell>
          <cell r="E205">
            <v>234</v>
          </cell>
        </row>
        <row r="206">
          <cell r="D206">
            <v>3000</v>
          </cell>
          <cell r="E206">
            <v>3095.11</v>
          </cell>
        </row>
        <row r="207">
          <cell r="D207">
            <v>1000</v>
          </cell>
          <cell r="E207">
            <v>1382</v>
          </cell>
        </row>
        <row r="208">
          <cell r="D208">
            <v>220</v>
          </cell>
          <cell r="E208">
            <v>241</v>
          </cell>
        </row>
        <row r="209">
          <cell r="D209">
            <v>3000</v>
          </cell>
          <cell r="E209">
            <v>3046</v>
          </cell>
        </row>
        <row r="210">
          <cell r="D210">
            <v>4000</v>
          </cell>
          <cell r="E210">
            <v>4545</v>
          </cell>
        </row>
        <row r="211">
          <cell r="D211">
            <v>50</v>
          </cell>
          <cell r="E211">
            <v>70</v>
          </cell>
        </row>
        <row r="212">
          <cell r="D212">
            <v>2000</v>
          </cell>
          <cell r="E212">
            <v>2050</v>
          </cell>
        </row>
        <row r="213">
          <cell r="D213">
            <v>3000</v>
          </cell>
          <cell r="E213">
            <v>3275</v>
          </cell>
        </row>
        <row r="214">
          <cell r="D214">
            <v>333</v>
          </cell>
          <cell r="E214">
            <v>430</v>
          </cell>
        </row>
        <row r="215">
          <cell r="D215">
            <v>2000</v>
          </cell>
          <cell r="E215">
            <v>3100</v>
          </cell>
        </row>
        <row r="216">
          <cell r="D216">
            <v>2000</v>
          </cell>
          <cell r="E216">
            <v>2160</v>
          </cell>
        </row>
        <row r="217">
          <cell r="D217">
            <v>1500</v>
          </cell>
          <cell r="E217">
            <v>1505</v>
          </cell>
        </row>
        <row r="218">
          <cell r="D218">
            <v>3000</v>
          </cell>
          <cell r="E218">
            <v>3275</v>
          </cell>
        </row>
        <row r="219">
          <cell r="D219">
            <v>300</v>
          </cell>
          <cell r="E219">
            <v>409.01</v>
          </cell>
        </row>
        <row r="220">
          <cell r="D220">
            <v>1000</v>
          </cell>
          <cell r="E220">
            <v>1082.5</v>
          </cell>
        </row>
        <row r="221">
          <cell r="D221">
            <v>3500</v>
          </cell>
          <cell r="E221">
            <v>3590</v>
          </cell>
        </row>
        <row r="222">
          <cell r="D222">
            <v>4000</v>
          </cell>
          <cell r="E222">
            <v>4030</v>
          </cell>
        </row>
        <row r="223">
          <cell r="D223">
            <v>500</v>
          </cell>
          <cell r="E223">
            <v>1197</v>
          </cell>
        </row>
        <row r="224">
          <cell r="D224">
            <v>200</v>
          </cell>
          <cell r="E224">
            <v>420</v>
          </cell>
        </row>
        <row r="225">
          <cell r="D225">
            <v>4500</v>
          </cell>
          <cell r="E225">
            <v>4592</v>
          </cell>
        </row>
        <row r="226">
          <cell r="D226">
            <v>4300</v>
          </cell>
          <cell r="E226">
            <v>4409.55</v>
          </cell>
        </row>
        <row r="227">
          <cell r="D227">
            <v>300</v>
          </cell>
          <cell r="E227">
            <v>381</v>
          </cell>
        </row>
        <row r="228">
          <cell r="D228">
            <v>1000</v>
          </cell>
          <cell r="E228">
            <v>1000</v>
          </cell>
        </row>
        <row r="229">
          <cell r="D229">
            <v>2000</v>
          </cell>
          <cell r="E229">
            <v>2025</v>
          </cell>
        </row>
        <row r="230">
          <cell r="D230">
            <v>250</v>
          </cell>
          <cell r="E230">
            <v>825</v>
          </cell>
        </row>
        <row r="231">
          <cell r="D231">
            <v>1000</v>
          </cell>
          <cell r="E231">
            <v>1000.01</v>
          </cell>
        </row>
        <row r="232">
          <cell r="D232">
            <v>300</v>
          </cell>
          <cell r="E232">
            <v>430</v>
          </cell>
        </row>
        <row r="233">
          <cell r="D233">
            <v>250</v>
          </cell>
          <cell r="E233">
            <v>270</v>
          </cell>
        </row>
        <row r="234">
          <cell r="D234">
            <v>600</v>
          </cell>
          <cell r="E234">
            <v>715</v>
          </cell>
        </row>
        <row r="235">
          <cell r="D235">
            <v>3000</v>
          </cell>
          <cell r="E235">
            <v>4580</v>
          </cell>
        </row>
        <row r="236">
          <cell r="D236">
            <v>3000</v>
          </cell>
          <cell r="E236">
            <v>3271</v>
          </cell>
        </row>
        <row r="237">
          <cell r="D237">
            <v>200</v>
          </cell>
          <cell r="E237">
            <v>320</v>
          </cell>
        </row>
        <row r="238">
          <cell r="D238">
            <v>2000</v>
          </cell>
          <cell r="E238">
            <v>2042</v>
          </cell>
        </row>
        <row r="239">
          <cell r="D239">
            <v>1</v>
          </cell>
          <cell r="E239">
            <v>65</v>
          </cell>
        </row>
      </sheetData>
      <sheetData sheetId="6">
        <row r="1">
          <cell r="D1" t="str">
            <v>goal</v>
          </cell>
          <cell r="E1" t="str">
            <v>pledged</v>
          </cell>
        </row>
        <row r="2">
          <cell r="D2">
            <v>1000</v>
          </cell>
          <cell r="E2">
            <v>10</v>
          </cell>
        </row>
        <row r="3">
          <cell r="D3">
            <v>1500</v>
          </cell>
          <cell r="E3">
            <v>0</v>
          </cell>
        </row>
        <row r="4">
          <cell r="D4">
            <v>500</v>
          </cell>
          <cell r="E4">
            <v>5</v>
          </cell>
        </row>
        <row r="5">
          <cell r="D5">
            <v>1000</v>
          </cell>
          <cell r="E5">
            <v>417</v>
          </cell>
        </row>
        <row r="6">
          <cell r="D6">
            <v>2500</v>
          </cell>
          <cell r="E6">
            <v>40</v>
          </cell>
        </row>
        <row r="7">
          <cell r="D7">
            <v>3000</v>
          </cell>
          <cell r="E7">
            <v>63</v>
          </cell>
        </row>
        <row r="8">
          <cell r="D8">
            <v>1500</v>
          </cell>
          <cell r="E8">
            <v>75</v>
          </cell>
        </row>
        <row r="9">
          <cell r="D9">
            <v>30000</v>
          </cell>
          <cell r="E9">
            <v>1</v>
          </cell>
        </row>
        <row r="10">
          <cell r="D10">
            <v>25000</v>
          </cell>
          <cell r="E10">
            <v>1</v>
          </cell>
        </row>
        <row r="11">
          <cell r="D11">
            <v>1000</v>
          </cell>
          <cell r="E11">
            <v>611</v>
          </cell>
        </row>
        <row r="12">
          <cell r="D12">
            <v>1850</v>
          </cell>
          <cell r="E12">
            <v>145</v>
          </cell>
        </row>
        <row r="13">
          <cell r="D13">
            <v>150</v>
          </cell>
          <cell r="E13">
            <v>20</v>
          </cell>
        </row>
        <row r="14">
          <cell r="D14">
            <v>1500</v>
          </cell>
          <cell r="E14">
            <v>10</v>
          </cell>
        </row>
        <row r="15">
          <cell r="D15">
            <v>1500</v>
          </cell>
          <cell r="E15">
            <v>270</v>
          </cell>
        </row>
        <row r="16">
          <cell r="D16">
            <v>4000</v>
          </cell>
          <cell r="E16">
            <v>805</v>
          </cell>
        </row>
        <row r="17">
          <cell r="D17">
            <v>2500</v>
          </cell>
          <cell r="E17">
            <v>25</v>
          </cell>
        </row>
        <row r="18">
          <cell r="D18">
            <v>5000</v>
          </cell>
          <cell r="E18">
            <v>1097</v>
          </cell>
        </row>
        <row r="19">
          <cell r="D19">
            <v>2500</v>
          </cell>
          <cell r="E19">
            <v>852</v>
          </cell>
        </row>
        <row r="20">
          <cell r="D20">
            <v>500</v>
          </cell>
          <cell r="E20">
            <v>10</v>
          </cell>
        </row>
        <row r="21">
          <cell r="D21">
            <v>2000</v>
          </cell>
          <cell r="E21">
            <v>542</v>
          </cell>
        </row>
        <row r="22">
          <cell r="D22">
            <v>2500</v>
          </cell>
          <cell r="E22">
            <v>814</v>
          </cell>
        </row>
        <row r="23">
          <cell r="D23">
            <v>3000</v>
          </cell>
          <cell r="E23">
            <v>1465</v>
          </cell>
        </row>
        <row r="24">
          <cell r="D24">
            <v>1500</v>
          </cell>
          <cell r="E24">
            <v>173</v>
          </cell>
        </row>
        <row r="25">
          <cell r="D25">
            <v>1500</v>
          </cell>
          <cell r="E25">
            <v>1010</v>
          </cell>
        </row>
        <row r="26">
          <cell r="D26">
            <v>2500</v>
          </cell>
          <cell r="E26">
            <v>909</v>
          </cell>
        </row>
        <row r="27">
          <cell r="D27">
            <v>1500</v>
          </cell>
          <cell r="E27">
            <v>5</v>
          </cell>
        </row>
        <row r="28">
          <cell r="D28">
            <v>3500</v>
          </cell>
          <cell r="E28">
            <v>10</v>
          </cell>
        </row>
        <row r="29">
          <cell r="D29">
            <v>60000</v>
          </cell>
          <cell r="E29">
            <v>120</v>
          </cell>
        </row>
        <row r="30">
          <cell r="D30">
            <v>5000</v>
          </cell>
          <cell r="E30">
            <v>90</v>
          </cell>
        </row>
        <row r="31">
          <cell r="D31">
            <v>2500</v>
          </cell>
          <cell r="E31">
            <v>135</v>
          </cell>
        </row>
        <row r="32">
          <cell r="D32">
            <v>3000</v>
          </cell>
          <cell r="E32">
            <v>0</v>
          </cell>
        </row>
        <row r="33">
          <cell r="D33">
            <v>11500</v>
          </cell>
          <cell r="E33">
            <v>1384</v>
          </cell>
        </row>
        <row r="34">
          <cell r="D34">
            <v>2500</v>
          </cell>
          <cell r="E34">
            <v>25</v>
          </cell>
        </row>
        <row r="35">
          <cell r="D35">
            <v>3000</v>
          </cell>
          <cell r="E35">
            <v>1315</v>
          </cell>
        </row>
        <row r="36">
          <cell r="D36">
            <v>5000</v>
          </cell>
          <cell r="E36">
            <v>21</v>
          </cell>
        </row>
        <row r="37">
          <cell r="D37">
            <v>1400</v>
          </cell>
          <cell r="E37">
            <v>45</v>
          </cell>
        </row>
        <row r="38">
          <cell r="D38">
            <v>1000</v>
          </cell>
          <cell r="E38">
            <v>320</v>
          </cell>
        </row>
        <row r="39">
          <cell r="D39">
            <v>6000</v>
          </cell>
          <cell r="E39">
            <v>110</v>
          </cell>
        </row>
        <row r="40">
          <cell r="D40">
            <v>850</v>
          </cell>
          <cell r="E40">
            <v>170</v>
          </cell>
        </row>
        <row r="41">
          <cell r="D41">
            <v>1500</v>
          </cell>
          <cell r="E41">
            <v>95</v>
          </cell>
        </row>
        <row r="42">
          <cell r="D42">
            <v>5000</v>
          </cell>
          <cell r="E42">
            <v>488</v>
          </cell>
        </row>
        <row r="43">
          <cell r="D43">
            <v>400</v>
          </cell>
          <cell r="E43">
            <v>151</v>
          </cell>
        </row>
        <row r="44">
          <cell r="D44">
            <v>1650</v>
          </cell>
          <cell r="E44">
            <v>69</v>
          </cell>
        </row>
        <row r="45">
          <cell r="D45">
            <v>200</v>
          </cell>
          <cell r="E45">
            <v>70</v>
          </cell>
        </row>
        <row r="46">
          <cell r="D46">
            <v>3000</v>
          </cell>
          <cell r="E46">
            <v>0</v>
          </cell>
        </row>
        <row r="47">
          <cell r="D47">
            <v>1200</v>
          </cell>
          <cell r="E47">
            <v>453</v>
          </cell>
        </row>
        <row r="48">
          <cell r="D48">
            <v>1000</v>
          </cell>
          <cell r="E48">
            <v>60</v>
          </cell>
        </row>
        <row r="49">
          <cell r="D49">
            <v>1930</v>
          </cell>
          <cell r="E49">
            <v>75</v>
          </cell>
        </row>
        <row r="50">
          <cell r="D50">
            <v>250</v>
          </cell>
          <cell r="E50">
            <v>19</v>
          </cell>
        </row>
        <row r="51">
          <cell r="D51">
            <v>575</v>
          </cell>
          <cell r="E51">
            <v>0</v>
          </cell>
        </row>
        <row r="52">
          <cell r="D52">
            <v>500</v>
          </cell>
          <cell r="E52">
            <v>70</v>
          </cell>
        </row>
        <row r="53">
          <cell r="D53">
            <v>1500</v>
          </cell>
          <cell r="E53">
            <v>130</v>
          </cell>
        </row>
        <row r="54">
          <cell r="D54">
            <v>23900</v>
          </cell>
          <cell r="E54">
            <v>6141.99</v>
          </cell>
        </row>
        <row r="55">
          <cell r="D55">
            <v>5000</v>
          </cell>
          <cell r="E55">
            <v>21</v>
          </cell>
        </row>
        <row r="56">
          <cell r="D56">
            <v>17000</v>
          </cell>
          <cell r="E56">
            <v>3001</v>
          </cell>
        </row>
        <row r="57">
          <cell r="D57">
            <v>500</v>
          </cell>
          <cell r="E57">
            <v>110</v>
          </cell>
        </row>
        <row r="58">
          <cell r="D58">
            <v>5000</v>
          </cell>
          <cell r="E58">
            <v>881</v>
          </cell>
        </row>
        <row r="59">
          <cell r="D59">
            <v>3500</v>
          </cell>
          <cell r="E59">
            <v>775</v>
          </cell>
        </row>
        <row r="60">
          <cell r="D60">
            <v>9500</v>
          </cell>
          <cell r="E60">
            <v>135</v>
          </cell>
        </row>
        <row r="61">
          <cell r="D61">
            <v>1250</v>
          </cell>
          <cell r="E61">
            <v>430</v>
          </cell>
        </row>
        <row r="62">
          <cell r="D62">
            <v>1000</v>
          </cell>
          <cell r="E62">
            <v>4</v>
          </cell>
        </row>
        <row r="63">
          <cell r="D63">
            <v>2750</v>
          </cell>
          <cell r="E63">
            <v>735</v>
          </cell>
        </row>
        <row r="64">
          <cell r="D64">
            <v>2000</v>
          </cell>
          <cell r="E64">
            <v>576</v>
          </cell>
        </row>
        <row r="65">
          <cell r="D65">
            <v>250</v>
          </cell>
          <cell r="E65">
            <v>0</v>
          </cell>
        </row>
        <row r="66">
          <cell r="D66">
            <v>2000</v>
          </cell>
          <cell r="E66">
            <v>216</v>
          </cell>
        </row>
        <row r="67">
          <cell r="D67">
            <v>2500</v>
          </cell>
          <cell r="E67">
            <v>60</v>
          </cell>
        </row>
        <row r="68">
          <cell r="D68">
            <v>3500</v>
          </cell>
          <cell r="E68">
            <v>400</v>
          </cell>
        </row>
        <row r="69">
          <cell r="D69">
            <v>10000</v>
          </cell>
          <cell r="E69">
            <v>0</v>
          </cell>
        </row>
        <row r="70">
          <cell r="D70">
            <v>500</v>
          </cell>
          <cell r="E70">
            <v>0</v>
          </cell>
        </row>
        <row r="71">
          <cell r="D71">
            <v>300</v>
          </cell>
          <cell r="E71">
            <v>86</v>
          </cell>
        </row>
      </sheetData>
      <sheetData sheetId="7" refreshError="1"/>
      <sheetData sheetId="8" refreshError="1"/>
      <sheetData sheetId="9" refreshError="1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ven Belay" refreshedDate="44776.969409953701" createdVersion="8" refreshedVersion="8" minRefreshableVersion="3" recordCount="4114" xr:uid="{168BECD6-C5B0-49B2-BB28-44CA4ED74A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e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ven Belay" refreshedDate="44777.026085532409" createdVersion="8" refreshedVersion="8" minRefreshableVersion="3" recordCount="4114" xr:uid="{5F22F7FA-BF44-48F8-903D-AD8A4EFE737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/>
    </cacheField>
    <cacheField name="Percentage fune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ven Belay" refreshedDate="44779.882712384257" createdVersion="8" refreshedVersion="8" minRefreshableVersion="3" recordCount="4115" xr:uid="{11855D0E-08CC-4FD6-8B15-7F418C8C535B}">
  <cacheSource type="worksheet">
    <worksheetSource ref="A1:U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eded 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m/>
        <n v="2015"/>
        <n v="2017"/>
        <n v="2016"/>
        <n v="2014"/>
        <n v="2013"/>
        <n v="2012"/>
        <n v="2011"/>
        <n v="2010"/>
        <n v="2009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x v="0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x v="0"/>
    <x v="0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x v="1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x v="0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x v="0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x v="0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x v="0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x v="0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x v="0"/>
    <x v="0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x v="0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x v="0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x v="0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x v="0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x v="0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x v="2"/>
    <x v="2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x v="3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x v="0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x v="1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x v="0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x v="0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x v="0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x v="0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x v="0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x v="0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x v="0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x v="0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x v="0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x v="4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x v="0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x v="1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x v="0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x v="0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x v="0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x v="0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x v="0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x v="0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x v="0"/>
    <x v="0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x v="0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x v="0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x v="1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x v="0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x v="0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x v="0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x v="0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x v="0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x v="0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x v="2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x v="0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x v="1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x v="0"/>
    <x v="0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x v="1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x v="0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x v="0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x v="0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x v="0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x v="0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x v="1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x v="0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x v="0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x v="0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x v="1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x v="0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x v="0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x v="0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x v="0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x v="5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x v="0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x v="0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x v="1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x v="0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x v="0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x v="0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x v="0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x v="0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x v="3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x v="0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x v="0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x v="0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x v="3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x v="1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x v="0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x v="0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x v="0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x v="1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x v="0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x v="0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x v="3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x v="0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x v="0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x v="0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x v="0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x v="0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x v="5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x v="0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x v="1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x v="0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x v="0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x v="0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x v="0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x v="0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x v="0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x v="0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x v="0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x v="1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x v="0"/>
    <x v="0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x v="0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x v="10"/>
    <n v="5025"/>
    <x v="0"/>
    <x v="0"/>
    <x v="0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x v="0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x v="0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x v="0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x v="0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x v="2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x v="0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x v="0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x v="0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x v="52"/>
    <n v="632"/>
    <x v="0"/>
    <x v="0"/>
    <x v="0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x v="0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x v="0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x v="0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x v="0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x v="6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x v="0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x v="0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x v="0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x v="0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x v="5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x v="0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x v="0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x v="0"/>
    <x v="0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x v="0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x v="1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x v="38"/>
    <n v="0"/>
    <x v="1"/>
    <x v="0"/>
    <x v="0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x v="0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x v="0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x v="0"/>
    <x v="0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x v="0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x v="0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x v="7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x v="0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x v="0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x v="0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x v="0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x v="0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x v="2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x v="5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x v="0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x v="0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x v="1"/>
    <x v="1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x v="0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x v="0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x v="0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x v="2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x v="0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x v="0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x v="0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x v="0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x v="5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x v="0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x v="0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x v="0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x v="0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x v="0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x v="0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x v="0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x v="0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x v="73"/>
    <n v="0"/>
    <x v="2"/>
    <x v="1"/>
    <x v="1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x v="0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x v="0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x v="0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x v="1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x v="0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x v="0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x v="0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x v="1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x v="3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x v="1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x v="0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x v="0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x v="3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x v="0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x v="1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x v="1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x v="0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x v="78"/>
    <n v="4482"/>
    <x v="2"/>
    <x v="1"/>
    <x v="1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x v="5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x v="79"/>
    <n v="2200"/>
    <x v="2"/>
    <x v="10"/>
    <x v="8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x v="0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x v="0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x v="0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x v="0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x v="14"/>
    <n v="50"/>
    <x v="2"/>
    <x v="0"/>
    <x v="0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x v="2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x v="0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x v="1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x v="1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x v="0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x v="1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x v="1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x v="0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x v="0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x v="0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x v="0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x v="12"/>
    <n v="0"/>
    <x v="2"/>
    <x v="0"/>
    <x v="0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x v="1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x v="2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x v="0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x v="0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x v="5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x v="2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x v="0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x v="0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x v="0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x v="0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x v="0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x v="0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x v="1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x v="0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x v="57"/>
    <n v="11943"/>
    <x v="2"/>
    <x v="11"/>
    <x v="9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x v="0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x v="0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x v="0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x v="63"/>
    <n v="0"/>
    <x v="2"/>
    <x v="0"/>
    <x v="0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x v="0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x v="0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x v="2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x v="0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x v="1"/>
    <x v="1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x v="0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x v="1"/>
    <x v="1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x v="3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x v="0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x v="0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x v="1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x v="0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x v="0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x v="0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x v="0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x v="36"/>
    <n v="50"/>
    <x v="2"/>
    <x v="0"/>
    <x v="0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x v="0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x v="2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x v="0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x v="0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x v="0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x v="0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x v="0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x v="0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x v="0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x v="0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x v="0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x v="0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x v="0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x v="0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x v="0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x v="0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x v="0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x v="0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x v="0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x v="0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x v="0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x v="0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x v="0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x v="0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x v="0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x v="0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x v="0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x v="0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x v="0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x v="1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x v="0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x v="2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x v="0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x v="0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x v="0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x v="0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x v="0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x v="0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x v="0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x v="0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x v="0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x v="0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x v="0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x v="0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x v="0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x v="0"/>
    <x v="0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x v="0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x v="0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x v="0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x v="0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x v="0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x v="1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x v="0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x v="0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x v="0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x v="0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x v="0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x v="0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x v="0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x v="0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x v="0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x v="0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x v="0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x v="0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x v="0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x v="0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x v="0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x v="0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x v="0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x v="29"/>
    <n v="24490"/>
    <x v="0"/>
    <x v="0"/>
    <x v="0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x v="0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x v="0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x v="0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x v="0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x v="0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x v="0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x v="0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x v="0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x v="5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x v="0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x v="0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x v="0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x v="1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x v="3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x v="0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x v="0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x v="0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x v="0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x v="0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x v="0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x v="0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x v="0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x v="0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x v="0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x v="0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x v="0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x v="0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x v="0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x v="0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x v="0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x v="0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x v="0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x v="0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x v="0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x v="0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x v="0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x v="0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x v="0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x v="0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x v="0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x v="0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x v="0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x v="0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x v="3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x v="0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x v="0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x v="0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x v="0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x v="0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x v="0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x v="0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x v="0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x v="0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x v="0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x v="0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x v="0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x v="0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x v="1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x v="0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x v="0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x v="0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x v="0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x v="0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x v="0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x v="1"/>
    <x v="1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x v="0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x v="0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x v="0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x v="1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x v="0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x v="5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x v="0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x v="0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x v="0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x v="0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x v="0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x v="0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x v="0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x v="0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x v="0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x v="0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x v="0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x v="0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x v="0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x v="0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x v="0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x v="3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x v="0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x v="0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x v="0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x v="0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x v="1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x v="0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x v="0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x v="0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x v="0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x v="0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x v="0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x v="0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x v="0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x v="0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x v="1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x v="5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x v="0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x v="0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x v="0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x v="0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x v="5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x v="0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x v="0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x v="0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x v="0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x v="0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x v="0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x v="0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x v="0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x v="0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x v="0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x v="0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x v="0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x v="0"/>
    <x v="0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x v="0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x v="0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x v="1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x v="0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x v="0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x v="0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x v="0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x v="0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x v="5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x v="0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x v="0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x v="0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x v="1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x v="73"/>
    <n v="6691"/>
    <x v="2"/>
    <x v="0"/>
    <x v="0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x v="5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x v="0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x v="0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x v="0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x v="1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x v="0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x v="1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x v="0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x v="0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x v="0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x v="0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x v="0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x v="0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x v="0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x v="5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x v="1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x v="0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x v="0"/>
    <x v="0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x v="1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x v="0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x v="0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x v="3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x v="0"/>
    <x v="0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x v="0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x v="0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x v="0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x v="1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x v="0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x v="0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x v="0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x v="0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x v="0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x v="0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x v="0"/>
    <x v="0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x v="0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x v="0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x v="0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x v="0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x v="0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x v="0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x v="1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x v="1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x v="1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x v="2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x v="5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x v="0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x v="0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x v="28"/>
    <n v="0"/>
    <x v="2"/>
    <x v="0"/>
    <x v="0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x v="0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x v="9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x v="1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x v="0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x v="0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x v="0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x v="140"/>
    <n v="30"/>
    <x v="2"/>
    <x v="0"/>
    <x v="0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x v="0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x v="0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x v="0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x v="0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x v="0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x v="1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x v="0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x v="0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x v="0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x v="0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x v="0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x v="1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x v="0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x v="0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x v="0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x v="0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x v="5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x v="0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x v="10"/>
    <n v="0"/>
    <x v="2"/>
    <x v="1"/>
    <x v="1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x v="0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x v="0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x v="0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x v="1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x v="0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x v="0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x v="0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x v="1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x v="0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x v="1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x v="0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x v="146"/>
    <n v="1330"/>
    <x v="0"/>
    <x v="0"/>
    <x v="0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x v="5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x v="0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x v="0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x v="0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x v="1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x v="8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x v="1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x v="1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x v="0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x v="0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x v="1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x v="0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x v="0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x v="0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x v="2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x v="0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x v="3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x v="0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x v="1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x v="1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x v="1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x v="5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x v="0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x v="5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x v="0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x v="0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x v="1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x v="6"/>
    <n v="200"/>
    <x v="2"/>
    <x v="0"/>
    <x v="0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x v="3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x v="0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x v="0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x v="5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x v="0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x v="3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x v="2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x v="3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x v="1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x v="0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x v="0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x v="4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x v="5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x v="0"/>
    <x v="0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x v="0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x v="0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x v="0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x v="1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x v="3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x v="0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x v="0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x v="1"/>
    <x v="1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x v="0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x v="0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x v="0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x v="0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x v="0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x v="0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x v="1"/>
    <x v="1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x v="0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x v="5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x v="3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x v="51"/>
    <n v="1"/>
    <x v="2"/>
    <x v="0"/>
    <x v="0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x v="1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x v="0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x v="0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x v="1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x v="31"/>
    <n v="26"/>
    <x v="2"/>
    <x v="0"/>
    <x v="0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x v="0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x v="0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x v="0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x v="0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x v="0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x v="0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x v="5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x v="0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x v="0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x v="0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x v="0"/>
    <x v="0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x v="3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x v="0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x v="0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x v="1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x v="0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x v="3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x v="13"/>
    <x v="3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x v="0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x v="0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x v="4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x v="3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x v="1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x v="0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x v="0"/>
    <x v="0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x v="5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x v="0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x v="0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x v="2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x v="0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x v="5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x v="0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x v="9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x v="0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x v="2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x v="0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x v="5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x v="3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x v="0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x v="0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x v="0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x v="1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x v="1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x v="61"/>
    <n v="18"/>
    <x v="1"/>
    <x v="12"/>
    <x v="3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x v="0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x v="3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x v="0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x v="3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x v="0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x v="0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x v="0"/>
    <x v="0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x v="0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x v="5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x v="0"/>
    <x v="0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x v="0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x v="0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x v="0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x v="0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x v="0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x v="0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x v="0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x v="0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x v="0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x v="0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x v="9"/>
    <n v="3017"/>
    <x v="0"/>
    <x v="0"/>
    <x v="0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x v="0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x v="0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x v="0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x v="7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x v="0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x v="0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x v="0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x v="3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x v="0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x v="9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x v="3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x v="0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x v="0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x v="0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x v="0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x v="0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x v="5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x v="3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x v="0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x v="0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x v="0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x v="0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x v="0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x v="0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x v="0"/>
    <x v="0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x v="0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x v="3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x v="10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x v="0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x v="0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x v="0"/>
    <x v="0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x v="0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x v="1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x v="0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x v="0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x v="0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x v="9"/>
    <x v="3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x v="3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x v="0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x v="0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x v="3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x v="1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x v="0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x v="0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x v="5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x v="9"/>
    <x v="3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x v="3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x v="1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x v="1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x v="0"/>
    <x v="0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x v="5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x v="3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x v="0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x v="3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x v="0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x v="0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x v="0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x v="57"/>
    <n v="305"/>
    <x v="2"/>
    <x v="0"/>
    <x v="0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x v="0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x v="0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x v="0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x v="0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x v="0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x v="0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x v="0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x v="0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x v="0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x v="0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x v="0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x v="0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x v="0"/>
    <x v="0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x v="0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x v="1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x v="1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x v="5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x v="0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x v="0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x v="0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x v="0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x v="0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x v="0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x v="0"/>
    <x v="0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x v="0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x v="0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x v="0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x v="0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x v="0"/>
    <x v="0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x v="3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x v="0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x v="0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x v="0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x v="0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x v="2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x v="0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x v="0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x v="0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x v="0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x v="0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x v="0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x v="1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x v="0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x v="0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x v="10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x v="1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x v="0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x v="0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x v="5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x v="0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x v="0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x v="0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x v="0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x v="0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x v="0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x v="1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x v="0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x v="0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x v="0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x v="0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x v="0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x v="0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x v="0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x v="0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x v="0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x v="0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x v="0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x v="0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x v="0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x v="0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x v="0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x v="0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x v="0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x v="0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x v="0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x v="0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x v="0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x v="0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x v="0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x v="0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x v="0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x v="0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x v="1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x v="0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x v="0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x v="0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x v="0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x v="0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x v="6"/>
    <n v="8355"/>
    <x v="0"/>
    <x v="0"/>
    <x v="0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x v="0"/>
    <x v="0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x v="5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x v="0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x v="0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x v="0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x v="0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x v="0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x v="0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x v="0"/>
    <x v="0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x v="0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x v="0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x v="0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x v="44"/>
    <n v="435"/>
    <x v="0"/>
    <x v="0"/>
    <x v="0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x v="0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x v="0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x v="0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x v="0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x v="0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x v="0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x v="0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x v="0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x v="0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x v="1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x v="0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x v="0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x v="0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x v="12"/>
    <n v="6100"/>
    <x v="0"/>
    <x v="0"/>
    <x v="0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x v="0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x v="0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x v="10"/>
    <n v="5046.5200000000004"/>
    <x v="0"/>
    <x v="0"/>
    <x v="0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x v="0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x v="0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x v="0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x v="0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x v="0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x v="5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x v="0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x v="0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x v="0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x v="1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x v="185"/>
    <n v="10"/>
    <x v="0"/>
    <x v="0"/>
    <x v="0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x v="0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x v="0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x v="0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x v="3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x v="0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x v="0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x v="0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x v="0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x v="3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x v="3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x v="1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x v="0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x v="0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x v="0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x v="1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x v="0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x v="0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x v="0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x v="0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x v="0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x v="0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x v="0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x v="1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x v="0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x v="0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x v="0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x v="0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x v="0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x v="189"/>
    <n v="1286"/>
    <x v="2"/>
    <x v="1"/>
    <x v="1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x v="0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x v="0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x v="0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x v="0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x v="0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x v="0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x v="0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x v="0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x v="0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x v="0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x v="0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x v="0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x v="0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x v="0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x v="0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x v="0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x v="0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x v="0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x v="0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x v="0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x v="0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x v="0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x v="0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x v="0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x v="0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x v="0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x v="0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x v="0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x v="0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x v="0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x v="0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x v="0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x v="0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x v="1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x v="0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x v="0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x v="0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x v="0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x v="0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x v="0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x v="0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x v="1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x v="0"/>
    <x v="0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x v="0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x v="0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x v="0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x v="0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x v="0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x v="0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x v="0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x v="0"/>
    <x v="0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x v="0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x v="0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x v="0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x v="1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x v="0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x v="0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x v="5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x v="0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x v="0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x v="0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x v="0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x v="0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x v="0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x v="0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x v="0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x v="0"/>
    <x v="0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x v="0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x v="3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x v="0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x v="0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x v="3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x v="3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x v="5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x v="63"/>
    <n v="19195"/>
    <x v="2"/>
    <x v="0"/>
    <x v="0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x v="0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x v="0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x v="0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x v="0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x v="0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x v="0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x v="0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x v="0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x v="0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x v="0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x v="0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x v="0"/>
    <x v="0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x v="5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x v="0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x v="0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x v="0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x v="0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x v="10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x v="5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x v="0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x v="0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x v="0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x v="0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x v="0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x v="2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x v="3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x v="9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x v="0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x v="0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x v="0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x v="0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x v="3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x v="0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x v="3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x v="1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x v="3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x v="3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x v="3"/>
    <n v="1677"/>
    <x v="2"/>
    <x v="0"/>
    <x v="0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x v="0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x v="1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x v="0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x v="0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x v="0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x v="0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x v="0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x v="0"/>
    <x v="0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x v="5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x v="5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x v="0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x v="1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x v="0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x v="3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x v="0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x v="0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x v="0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x v="0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x v="10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x v="0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x v="0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x v="0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x v="0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x v="0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x v="0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x v="11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x v="0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x v="0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x v="0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x v="0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x v="5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x v="0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x v="0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x v="1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x v="9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x v="0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x v="1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x v="0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x v="1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x v="9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x v="0"/>
    <x v="0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x v="0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x v="0"/>
    <x v="0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x v="1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x v="0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x v="0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x v="0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x v="0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x v="0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x v="0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x v="0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x v="0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x v="0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x v="0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x v="0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x v="0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x v="3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x v="0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x v="0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x v="14"/>
    <n v="0"/>
    <x v="1"/>
    <x v="0"/>
    <x v="0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x v="0"/>
    <x v="0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x v="0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x v="0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x v="0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x v="0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x v="0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x v="0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x v="0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x v="0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x v="184"/>
    <n v="0"/>
    <x v="1"/>
    <x v="0"/>
    <x v="0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x v="0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x v="0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x v="212"/>
    <n v="190"/>
    <x v="1"/>
    <x v="0"/>
    <x v="0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x v="0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x v="0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x v="2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x v="0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x v="0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x v="0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x v="0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x v="0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x v="8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x v="0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x v="0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x v="0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x v="0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x v="0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x v="0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x v="0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x v="3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x v="0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x v="0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x v="0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x v="5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x v="131"/>
    <n v="0"/>
    <x v="2"/>
    <x v="0"/>
    <x v="0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x v="5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x v="102"/>
    <n v="15"/>
    <x v="2"/>
    <x v="0"/>
    <x v="0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x v="0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x v="0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x v="6"/>
    <x v="3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x v="2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x v="1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x v="0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x v="5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x v="0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x v="0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x v="0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x v="0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x v="0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x v="1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x v="3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x v="0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x v="0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x v="0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x v="1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x v="0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x v="0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x v="0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x v="0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x v="0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x v="0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x v="0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x v="0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x v="1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x v="1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x v="0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x v="0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x v="3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x v="2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x v="0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x v="0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x v="0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x v="1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x v="0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x v="0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x v="1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x v="0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x v="0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x v="28"/>
    <n v="1"/>
    <x v="2"/>
    <x v="1"/>
    <x v="1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x v="0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x v="0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x v="2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x v="5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x v="1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x v="2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x v="3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x v="3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x v="0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x v="0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x v="0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x v="1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x v="2"/>
    <n v="0"/>
    <x v="2"/>
    <x v="12"/>
    <x v="3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x v="0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x v="0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x v="0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x v="0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x v="0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x v="5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x v="0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x v="0"/>
    <x v="0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x v="0"/>
    <x v="0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x v="0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x v="194"/>
    <n v="911"/>
    <x v="2"/>
    <x v="0"/>
    <x v="0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x v="0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x v="0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x v="0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x v="0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x v="0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x v="0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x v="0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x v="0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x v="0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x v="0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x v="0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x v="0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x v="0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x v="0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x v="0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x v="0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x v="0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x v="1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x v="0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x v="0"/>
    <x v="0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x v="0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x v="0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x v="0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x v="2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x v="1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x v="0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x v="5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x v="0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x v="0"/>
    <x v="0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x v="0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x v="0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x v="1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x v="0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x v="1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x v="0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x v="5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x v="0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x v="0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x v="0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x v="1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x v="0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x v="3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x v="3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x v="1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x v="0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x v="0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x v="1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x v="0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x v="1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x v="2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x v="0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x v="0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x v="3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x v="3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x v="13"/>
    <x v="3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x v="0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x v="0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x v="11"/>
    <x v="9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x v="5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x v="0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x v="1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x v="0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x v="0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x v="0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x v="0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x v="0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x v="0"/>
    <x v="0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x v="3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x v="1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x v="5"/>
    <x v="5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x v="0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x v="0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x v="0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x v="0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x v="0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x v="0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x v="0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x v="0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x v="0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x v="0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x v="0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x v="1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x v="0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x v="0"/>
    <x v="0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x v="0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x v="0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x v="0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x v="0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x v="0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x v="0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x v="0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x v="0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x v="0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x v="0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x v="0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x v="0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x v="0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x v="0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x v="0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x v="0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x v="0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x v="0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x v="0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x v="0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x v="0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x v="0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x v="0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x v="0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x v="0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x v="5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x v="0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x v="0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x v="0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x v="0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x v="0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x v="0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x v="0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x v="0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x v="0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x v="0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x v="5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x v="0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x v="0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x v="0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x v="0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x v="0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x v="0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x v="0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x v="0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x v="0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x v="0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x v="0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x v="1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x v="1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x v="1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x v="0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x v="0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x v="0"/>
    <x v="0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x v="0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x v="1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x v="0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x v="1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x v="1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x v="1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x v="0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x v="1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x v="0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x v="0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x v="0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x v="0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x v="1"/>
    <x v="1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x v="1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x v="0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x v="0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x v="0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x v="0"/>
    <x v="0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x v="0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x v="0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x v="0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x v="0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x v="0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x v="0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x v="0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x v="0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x v="7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x v="0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x v="1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x v="3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x v="9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x v="1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x v="0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x v="0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x v="0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x v="0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x v="0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x v="0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x v="0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x v="0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x v="0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x v="11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x v="2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x v="0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x v="0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x v="0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x v="0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x v="0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x v="0"/>
    <x v="0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x v="0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x v="1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x v="0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x v="0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x v="5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x v="0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x v="0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x v="0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x v="0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x v="5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x v="0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x v="0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x v="0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x v="0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x v="1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x v="1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x v="0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x v="0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x v="0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x v="0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x v="0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x v="1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x v="0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x v="0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x v="7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x v="0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x v="51"/>
    <n v="9486.69"/>
    <x v="0"/>
    <x v="0"/>
    <x v="0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x v="0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x v="0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x v="0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x v="0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x v="0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x v="0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x v="0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x v="0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x v="3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x v="1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x v="0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x v="13"/>
    <n v="4067"/>
    <x v="0"/>
    <x v="1"/>
    <x v="1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x v="0"/>
    <x v="0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x v="0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x v="0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x v="0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x v="5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x v="0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x v="3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x v="0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x v="0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x v="0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x v="1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x v="0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x v="0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x v="0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x v="3"/>
    <n v="10235"/>
    <x v="0"/>
    <x v="0"/>
    <x v="0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x v="0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x v="8"/>
    <n v="3916"/>
    <x v="0"/>
    <x v="0"/>
    <x v="0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x v="0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x v="0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x v="0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x v="0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x v="1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x v="0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x v="1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x v="0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x v="1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x v="0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x v="14"/>
    <n v="15"/>
    <x v="2"/>
    <x v="13"/>
    <x v="3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x v="0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x v="1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x v="0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x v="3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x v="1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x v="0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x v="3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x v="0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x v="0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x v="0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x v="0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x v="3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x v="0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x v="0"/>
    <x v="0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x v="9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x v="4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x v="2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x v="0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x v="0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x v="3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x v="3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x v="3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x v="0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x v="0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x v="0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x v="0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x v="3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x v="7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x v="3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x v="3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x v="0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x v="7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x v="5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x v="3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x v="1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x v="0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x v="3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x v="3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x v="3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x v="3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x v="0"/>
    <x v="0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x v="2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x v="0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x v="0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x v="0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x v="0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x v="3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x v="3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x v="0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x v="13"/>
    <x v="3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x v="0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x v="0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x v="7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x v="0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x v="0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x v="0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x v="0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x v="0"/>
    <x v="0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x v="0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x v="0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x v="0"/>
    <x v="0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x v="0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x v="0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x v="0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x v="0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x v="0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x v="15"/>
    <n v="1807.74"/>
    <x v="0"/>
    <x v="0"/>
    <x v="0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x v="0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x v="0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x v="0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x v="0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x v="0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x v="0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x v="0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x v="5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x v="0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x v="0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x v="0"/>
    <x v="0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x v="0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x v="0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x v="0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x v="2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x v="0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x v="0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x v="0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x v="0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x v="0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x v="0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x v="0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x v="0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x v="0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x v="0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x v="0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x v="0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x v="5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x v="1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x v="3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x v="1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x v="3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x v="1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x v="0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x v="0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x v="3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x v="1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x v="0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x v="0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x v="1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x v="0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x v="8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x v="0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x v="0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x v="0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x v="0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x v="0"/>
    <x v="0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x v="0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x v="0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x v="0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x v="9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x v="0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x v="0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x v="0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x v="0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x v="0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x v="0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x v="0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x v="2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x v="0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x v="0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x v="0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x v="0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x v="3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x v="0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x v="0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x v="0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x v="0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x v="5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x v="0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x v="0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x v="0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x v="1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x v="0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x v="0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x v="0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x v="1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x v="0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x v="0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x v="0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x v="2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x v="0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x v="5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x v="0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x v="1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x v="0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x v="0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x v="0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x v="0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x v="1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x v="0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x v="0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x v="0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x v="0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x v="0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x v="11"/>
    <n v="0"/>
    <x v="1"/>
    <x v="0"/>
    <x v="0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x v="0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x v="1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x v="1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x v="5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x v="0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x v="0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x v="0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x v="0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x v="0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x v="0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x v="0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x v="1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x v="0"/>
    <x v="0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x v="1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x v="0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x v="5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x v="15"/>
    <n v="0"/>
    <x v="2"/>
    <x v="0"/>
    <x v="0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x v="0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x v="0"/>
    <x v="0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x v="0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x v="127"/>
    <n v="1020"/>
    <x v="2"/>
    <x v="13"/>
    <x v="3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x v="1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x v="0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x v="0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x v="0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x v="0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x v="1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x v="0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x v="0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x v="1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x v="0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x v="0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x v="0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x v="0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x v="0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x v="0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x v="0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x v="0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x v="0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x v="0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x v="0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x v="0"/>
    <x v="0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x v="0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x v="0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x v="0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x v="0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x v="0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x v="0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x v="0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x v="0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x v="0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x v="0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x v="0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x v="1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x v="0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x v="0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x v="0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x v="0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x v="0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x v="0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x v="0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x v="0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x v="0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x v="0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x v="0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x v="0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x v="0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x v="0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x v="0"/>
    <x v="0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x v="0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x v="0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x v="0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x v="0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x v="0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x v="0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x v="0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x v="1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x v="0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x v="0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x v="0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x v="0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x v="0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x v="0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x v="0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x v="0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x v="0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x v="0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x v="0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x v="0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x v="1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x v="3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x v="3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x v="0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x v="0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x v="0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x v="0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x v="0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x v="0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x v="0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x v="0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x v="0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x v="0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x v="0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x v="0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x v="0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x v="0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x v="0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x v="3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x v="0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x v="0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x v="0"/>
    <x v="0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x v="0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x v="0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x v="3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x v="0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x v="0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x v="5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x v="0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x v="0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x v="262"/>
    <n v="2400"/>
    <x v="3"/>
    <x v="0"/>
    <x v="0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x v="0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x v="0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x v="0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x v="1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x v="0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x v="0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x v="0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x v="0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x v="0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x v="0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x v="0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x v="0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x v="0"/>
    <x v="0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x v="0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x v="0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x v="0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x v="3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x v="0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x v="0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x v="0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x v="3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x v="0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x v="0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x v="0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x v="0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x v="0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x v="0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x v="0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x v="19"/>
    <n v="75"/>
    <x v="2"/>
    <x v="0"/>
    <x v="0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x v="0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x v="0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x v="0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x v="0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x v="0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x v="0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x v="0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x v="0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x v="1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x v="0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x v="0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x v="0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x v="0"/>
    <x v="0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x v="0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x v="0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x v="0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x v="0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x v="0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x v="0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x v="0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x v="0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x v="0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x v="1"/>
    <x v="1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x v="0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x v="0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x v="1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x v="0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x v="0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x v="1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x v="5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x v="3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x v="0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x v="0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x v="1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x v="7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x v="5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x v="0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x v="0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x v="0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x v="0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x v="10"/>
    <n v="5330"/>
    <x v="0"/>
    <x v="0"/>
    <x v="0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x v="0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x v="1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x v="0"/>
    <x v="0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x v="0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x v="1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x v="0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x v="2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x v="0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x v="0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x v="0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x v="0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x v="1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x v="1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x v="0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x v="0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x v="0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x v="1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x v="3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x v="0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x v="0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x v="0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x v="0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x v="0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x v="0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x v="0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x v="0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x v="3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x v="0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x v="1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x v="0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x v="0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x v="1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x v="0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x v="2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x v="0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x v="3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x v="1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x v="0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x v="0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x v="1"/>
    <x v="1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x v="1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x v="1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x v="3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x v="0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x v="0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x v="3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x v="1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x v="0"/>
    <x v="0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x v="0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x v="5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x v="0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x v="0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x v="1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x v="1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x v="1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x v="0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x v="11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x v="0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x v="0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x v="0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x v="0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x v="0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x v="5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x v="0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x v="9"/>
    <n v="3002"/>
    <x v="0"/>
    <x v="0"/>
    <x v="0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x v="0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x v="0"/>
    <x v="0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x v="0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x v="0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x v="0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x v="0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x v="0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x v="0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x v="0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x v="0"/>
    <x v="0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x v="1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x v="10"/>
    <n v="10017"/>
    <x v="0"/>
    <x v="0"/>
    <x v="0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x v="0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x v="0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x v="0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x v="0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x v="0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x v="0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x v="0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x v="0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x v="0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x v="0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x v="0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x v="0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x v="0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x v="0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x v="0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x v="0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x v="0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x v="0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x v="5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x v="0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x v="0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x v="0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x v="0"/>
    <x v="0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x v="0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x v="1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x v="0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x v="0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x v="0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x v="1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x v="0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x v="0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x v="0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x v="0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x v="0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x v="0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x v="0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x v="5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x v="0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x v="0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x v="2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x v="0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x v="2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x v="3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x v="1"/>
    <x v="1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x v="0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x v="0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x v="0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x v="0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x v="0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x v="0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x v="3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x v="0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x v="0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x v="0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x v="0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x v="0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x v="0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x v="0"/>
    <x v="0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x v="0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x v="0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x v="0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x v="0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x v="0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x v="0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x v="1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x v="3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x v="0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x v="0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x v="0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x v="0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x v="0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x v="0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x v="0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x v="3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x v="4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x v="0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x v="1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x v="0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x v="0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x v="0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x v="6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x v="0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x v="0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x v="1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x v="0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x v="0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x v="0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x v="0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x v="0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x v="0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x v="20"/>
    <n v="620"/>
    <x v="0"/>
    <x v="0"/>
    <x v="0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x v="0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x v="0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x v="0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x v="0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x v="0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x v="0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x v="0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x v="0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x v="0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x v="0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x v="0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x v="0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x v="0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x v="0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x v="0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x v="0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x v="0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x v="3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x v="0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x v="0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x v="0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x v="1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x v="0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x v="0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x v="5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x v="0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x v="0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x v="0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x v="0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x v="0"/>
    <x v="0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x v="0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x v="0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x v="9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x v="0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x v="0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x v="1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x v="3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x v="0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x v="0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x v="0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x v="0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x v="1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x v="0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x v="0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x v="0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x v="0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x v="1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x v="0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x v="1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x v="0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x v="0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x v="0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x v="3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x v="5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x v="6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x v="0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x v="0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x v="1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x v="1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x v="1"/>
    <x v="1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x v="12"/>
    <n v="25"/>
    <x v="2"/>
    <x v="0"/>
    <x v="0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x v="0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x v="0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x v="0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x v="0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x v="1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x v="0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x v="5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x v="0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x v="0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x v="0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x v="1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x v="5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x v="3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x v="0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x v="0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x v="0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x v="0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x v="0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x v="0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x v="0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x v="3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x v="0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x v="3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x v="0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x v="0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x v="0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x v="0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x v="0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x v="0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x v="3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x v="0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x v="0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x v="0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x v="0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x v="0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x v="0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x v="3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x v="0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x v="0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x v="0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x v="0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x v="1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x v="3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x v="0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x v="0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x v="0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x v="0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x v="0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x v="0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x v="1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x v="0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x v="0"/>
    <x v="0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x v="0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x v="0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x v="0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x v="0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x v="0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x v="0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x v="2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x v="0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x v="1"/>
    <x v="1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x v="0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x v="0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x v="0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x v="0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x v="1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x v="0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x v="0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x v="1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x v="1"/>
    <x v="1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x v="0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x v="0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x v="0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x v="7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x v="3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x v="0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x v="1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x v="0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x v="1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x v="0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x v="0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x v="3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x v="0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x v="0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x v="0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x v="0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x v="0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x v="1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x v="0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x v="3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x v="1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x v="0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x v="0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x v="0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x v="0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x v="0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x v="0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x v="0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x v="0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x v="0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x v="0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x v="0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x v="0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x v="0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x v="0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x v="0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x v="0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x v="0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x v="0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x v="0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x v="9"/>
    <n v="3971"/>
    <x v="0"/>
    <x v="0"/>
    <x v="0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x v="0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x v="0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x v="0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x v="0"/>
    <x v="0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x v="0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x v="0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x v="0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x v="0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x v="0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x v="0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x v="0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x v="0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x v="0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x v="0"/>
    <x v="0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x v="0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x v="0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x v="0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x v="0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x v="0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x v="0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x v="0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x v="11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x v="10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x v="0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x v="0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x v="0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x v="0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x v="1"/>
    <x v="1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x v="5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x v="0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x v="0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x v="0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x v="0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x v="0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x v="0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x v="0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x v="0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x v="5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x v="1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x v="0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x v="0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x v="0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x v="3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x v="0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x v="0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x v="0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x v="0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x v="0"/>
    <x v="0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x v="1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x v="0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x v="63"/>
    <n v="405"/>
    <x v="2"/>
    <x v="10"/>
    <x v="8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x v="0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x v="0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x v="0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x v="0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x v="1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x v="0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x v="96"/>
    <n v="21144"/>
    <x v="2"/>
    <x v="0"/>
    <x v="0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x v="0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x v="0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x v="0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x v="0"/>
    <x v="0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x v="0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x v="0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x v="0"/>
    <x v="0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x v="3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x v="0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x v="0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x v="0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x v="0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x v="0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x v="0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x v="0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x v="0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x v="1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x v="0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x v="0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x v="0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x v="0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x v="0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x v="0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x v="0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x v="5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x v="0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x v="0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x v="1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x v="0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x v="0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x v="2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x v="1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x v="0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x v="1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x v="1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x v="0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x v="0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x v="0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x v="0"/>
    <x v="0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x v="0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x v="0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x v="17"/>
    <x v="3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x v="1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x v="1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x v="0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x v="5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x v="0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x v="0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x v="0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x v="0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x v="0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x v="1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x v="0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x v="0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x v="0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x v="0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x v="0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x v="0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x v="0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x v="0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x v="0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x v="0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x v="0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x v="0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x v="0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x v="5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x v="0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x v="1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x v="0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x v="1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x v="3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x v="0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x v="0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x v="0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x v="0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x v="1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x v="0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x v="5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x v="0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x v="0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x v="3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x v="0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x v="0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x v="1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x v="0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x v="0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x v="0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x v="0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x v="1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x v="0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x v="1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x v="0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x v="0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x v="0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x v="3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x v="0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x v="0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x v="0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x v="1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x v="1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x v="0"/>
    <x v="0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x v="1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x v="0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x v="2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x v="0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x v="9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x v="0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x v="1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x v="0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x v="0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x v="0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x v="0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x v="0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x v="0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x v="0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x v="5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x v="0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x v="1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x v="0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x v="0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x v="3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x v="0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x v="0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x v="0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x v="0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x v="0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x v="0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x v="0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x v="0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x v="0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x v="0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x v="0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x v="0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x v="0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x v="0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x v="0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x v="0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x v="0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x v="0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x v="0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x v="0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x v="0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x v="0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x v="0"/>
    <x v="0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x v="0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x v="0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x v="0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x v="0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x v="0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x v="0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x v="0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x v="0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x v="0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x v="0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x v="0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x v="0"/>
    <x v="0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x v="0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x v="0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x v="0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x v="0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x v="0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x v="0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x v="0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x v="3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x v="0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x v="0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x v="1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x v="0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x v="0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x v="0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x v="0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x v="0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x v="0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x v="0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x v="0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x v="0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x v="0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x v="0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x v="0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x v="0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x v="0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x v="0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x v="0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x v="0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x v="0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x v="0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x v="5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x v="0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x v="0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x v="0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x v="0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x v="9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x v="3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x v="4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x v="0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x v="0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x v="0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x v="2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x v="3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x v="1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x v="1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x v="0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x v="5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x v="5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x v="0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x v="0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x v="0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x v="3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x v="1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x v="0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x v="0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x v="0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x v="0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x v="0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x v="2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x v="11"/>
    <x v="9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x v="0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x v="0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x v="0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x v="5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x v="0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x v="0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x v="0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x v="0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x v="0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x v="4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x v="0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x v="0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x v="5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x v="0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x v="0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x v="3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x v="2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x v="0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x v="0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x v="0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x v="3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x v="0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x v="11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x v="0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x v="0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x v="9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x v="2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x v="0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x v="14"/>
    <n v="52"/>
    <x v="2"/>
    <x v="0"/>
    <x v="0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x v="1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x v="0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x v="0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x v="0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x v="0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x v="0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x v="0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x v="2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x v="0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x v="3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x v="0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x v="0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x v="0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x v="0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x v="0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x v="31"/>
    <n v="5"/>
    <x v="2"/>
    <x v="0"/>
    <x v="0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x v="0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x v="0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x v="12"/>
    <n v="1"/>
    <x v="2"/>
    <x v="0"/>
    <x v="0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x v="0"/>
    <x v="0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x v="0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x v="0"/>
    <x v="0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x v="0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x v="0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x v="0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x v="0"/>
    <x v="0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x v="8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x v="0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x v="0"/>
    <x v="0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x v="0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x v="0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x v="0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x v="9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x v="5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x v="0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x v="0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x v="0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x v="3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x v="0"/>
    <x v="0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x v="0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x v="0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x v="0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x v="0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x v="0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x v="0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x v="0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x v="0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x v="0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x v="0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x v="0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x v="0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x v="0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x v="0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x v="0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x v="0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x v="0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x v="0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x v="0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x v="0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x v="0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x v="0"/>
    <x v="0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x v="5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x v="0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x v="0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x v="0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x v="0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x v="0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x v="0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x v="0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x v="0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x v="0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x v="0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x v="0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x v="0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x v="0"/>
    <x v="0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x v="0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x v="0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x v="0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x v="0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x v="0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x v="0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x v="0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x v="0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x v="0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x v="0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x v="0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x v="0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x v="0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x v="0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x v="0"/>
    <x v="0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x v="0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x v="0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x v="0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x v="0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x v="0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x v="0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x v="0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x v="0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x v="5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x v="0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x v="0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x v="0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x v="0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x v="1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x v="0"/>
    <x v="0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x v="0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x v="1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x v="0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x v="1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x v="0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x v="3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x v="0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x v="0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x v="0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x v="5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x v="0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x v="0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x v="0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x v="0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x v="0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x v="0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x v="0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x v="0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x v="0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x v="0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x v="1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x v="12"/>
    <n v="6257"/>
    <x v="0"/>
    <x v="0"/>
    <x v="0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x v="0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x v="0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x v="0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x v="0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x v="0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x v="0"/>
    <x v="0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x v="0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x v="0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x v="0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x v="0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x v="0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x v="1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x v="0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x v="0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x v="0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x v="0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x v="0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x v="0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x v="3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x v="1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x v="0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x v="0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x v="0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x v="0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x v="0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x v="0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x v="0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x v="1"/>
    <x v="1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x v="2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x v="0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x v="1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x v="5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x v="3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x v="0"/>
    <x v="0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x v="5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x v="0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x v="0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x v="0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x v="1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x v="0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x v="0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x v="2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x v="0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x v="0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x v="0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x v="0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x v="0"/>
    <x v="0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x v="0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x v="0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x v="0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x v="0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x v="0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x v="161"/>
    <n v="1"/>
    <x v="2"/>
    <x v="0"/>
    <x v="0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x v="0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x v="0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x v="0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x v="1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x v="0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x v="0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x v="7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x v="2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x v="0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x v="0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x v="0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x v="0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x v="0"/>
    <x v="0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x v="5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x v="1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x v="0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x v="0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x v="0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x v="0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x v="0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x v="0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x v="0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x v="0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x v="0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x v="0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x v="0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x v="0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x v="0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x v="3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x v="0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x v="0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x v="0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x v="1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x v="0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x v="0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x v="0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x v="0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x v="2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x v="0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x v="3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x v="0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x v="0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x v="3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x v="0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x v="0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x v="0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x v="1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x v="2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x v="0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x v="0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x v="0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x v="0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x v="5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x v="0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x v="0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x v="0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x v="1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x v="0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x v="0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x v="3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x v="0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x v="0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x v="2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x v="0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x v="5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x v="0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x v="0"/>
    <x v="0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x v="0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x v="0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x v="2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x v="0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x v="0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x v="36"/>
    <n v="3155"/>
    <x v="1"/>
    <x v="0"/>
    <x v="0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x v="0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x v="0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x v="0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x v="197"/>
    <n v="1333"/>
    <x v="1"/>
    <x v="0"/>
    <x v="0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x v="0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x v="0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x v="0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x v="5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x v="0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x v="0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x v="0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x v="0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x v="5"/>
    <x v="5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x v="0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x v="2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x v="0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x v="0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x v="0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x v="0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x v="0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x v="5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x v="0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x v="3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x v="0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x v="261"/>
    <n v="276"/>
    <x v="2"/>
    <x v="3"/>
    <x v="3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x v="0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x v="0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x v="0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x v="0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x v="0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x v="0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x v="0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x v="0"/>
    <x v="0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x v="0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x v="0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x v="5"/>
    <x v="5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x v="0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x v="0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x v="0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x v="0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x v="0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x v="0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x v="0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x v="5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x v="0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x v="3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x v="0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x v="10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x v="0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x v="0"/>
    <x v="0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x v="0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x v="0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x v="1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x v="0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x v="0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x v="1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x v="0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x v="0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x v="0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x v="0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x v="3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x v="0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x v="0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x v="0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x v="0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x v="1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x v="0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x v="0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x v="1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x v="5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x v="0"/>
    <x v="0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x v="0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x v="0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x v="0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x v="0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x v="0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x v="0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x v="0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x v="0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x v="1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x v="5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x v="0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x v="0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x v="1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x v="0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x v="0"/>
    <x v="0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x v="0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x v="0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x v="0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x v="0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x v="0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x v="0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x v="0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x v="0"/>
    <x v="0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x v="0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x v="0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x v="0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x v="0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x v="0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x v="3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x v="0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x v="0"/>
    <x v="0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x v="2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x v="2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x v="1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x v="0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x v="0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x v="0"/>
    <x v="0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x v="0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x v="0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x v="0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x v="5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x v="0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x v="1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x v="0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x v="0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x v="0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x v="5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x v="0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x v="0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x v="0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x v="0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x v="0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x v="0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x v="3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x v="0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x v="0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x v="1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x v="0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x v="0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x v="1"/>
    <x v="1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x v="0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x v="0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x v="0"/>
    <x v="0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x v="0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x v="0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x v="0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x v="2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x v="1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x v="0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x v="1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x v="1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x v="1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x v="1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x v="1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x v="2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x v="1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x v="0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x v="1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x v="1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x v="1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x v="0"/>
    <x v="0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x v="0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x v="0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x v="0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x v="1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x v="5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x v="0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x v="1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x v="5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x v="1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x v="1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x v="0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x v="1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x v="1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x v="1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x v="0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x v="1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x v="0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x v="1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x v="0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x v="0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x v="1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x v="1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x v="0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x v="0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x v="1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x v="200"/>
    <n v="2923"/>
    <x v="0"/>
    <x v="0"/>
    <x v="0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x v="1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x v="1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x v="0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x v="5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x v="0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x v="0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x v="1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x v="1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x v="1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x v="0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x v="3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x v="0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x v="0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x v="0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x v="0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x v="1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x v="0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x v="3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x v="0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x v="5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x v="1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x v="0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x v="0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x v="10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x v="3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x v="2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x v="0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x v="2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x v="0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x v="0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x v="1"/>
    <x v="1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x v="0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x v="0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x v="0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x v="0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x v="0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x v="0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x v="0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x v="0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x v="0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x v="0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x v="0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x v="0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x v="0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x v="1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x v="0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x v="0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x v="0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x v="0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x v="0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x v="0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x v="0"/>
    <x v="0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x v="0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x v="0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x v="0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x v="0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x v="0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x v="0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x v="0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x v="10"/>
    <n v="25"/>
    <x v="2"/>
    <x v="0"/>
    <x v="0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x v="0"/>
    <x v="0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x v="0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x v="0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x v="0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x v="0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x v="0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x v="0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x v="0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x v="0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x v="0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x v="1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x v="0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x v="0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x v="0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x v="0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x v="0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x v="1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x v="0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x v="0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x v="0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x v="1"/>
    <x v="1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x v="1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x v="1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x v="0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x v="0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x v="0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x v="5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x v="0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x v="1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x v="0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x v="0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x v="0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x v="0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x v="0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x v="0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x v="0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x v="1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x v="5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x v="2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x v="0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x v="5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x v="0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x v="0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x v="1"/>
    <x v="1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x v="0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x v="0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x v="0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x v="0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x v="5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x v="0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x v="0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x v="0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x v="1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x v="0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x v="0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x v="0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x v="0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x v="0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x v="0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x v="0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x v="0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x v="0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x v="0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x v="0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x v="0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x v="1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x v="0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x v="0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x v="0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x v="0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x v="0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x v="0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x v="0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x v="0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x v="0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x v="5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x v="0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x v="0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x v="0"/>
    <x v="0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x v="0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x v="0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x v="0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x v="1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x v="0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x v="0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x v="0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x v="0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x v="3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x v="1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x v="0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x v="0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x v="4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x v="1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x v="0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x v="1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x v="22"/>
    <n v="35307"/>
    <x v="0"/>
    <x v="0"/>
    <x v="0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x v="0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x v="0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x v="0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x v="28"/>
    <n v="1003"/>
    <x v="0"/>
    <x v="0"/>
    <x v="0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x v="1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x v="0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x v="0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x v="0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x v="0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x v="0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x v="0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x v="0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x v="0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x v="0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x v="0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x v="0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x v="5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x v="20"/>
    <n v="1080"/>
    <x v="0"/>
    <x v="0"/>
    <x v="0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x v="0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x v="0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x v="0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x v="3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x v="0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x v="0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x v="0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x v="0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x v="0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x v="0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x v="3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x v="0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x v="0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x v="0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x v="0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x v="1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x v="0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x v="1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x v="1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x v="0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x v="0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x v="0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x v="0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x v="0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x v="0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x v="0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x v="0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x v="0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x v="0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x v="0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x v="0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x v="0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x v="0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x v="0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x v="1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x v="5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x v="0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x v="0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x v="0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x v="0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x v="0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x v="0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x v="0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x v="1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x v="0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x v="0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x v="0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x v="0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x v="0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x v="1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x v="3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x v="0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x v="0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x v="80"/>
    <n v="0"/>
    <x v="2"/>
    <x v="0"/>
    <x v="0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x v="0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x v="0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x v="0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x v="0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x v="2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x v="4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x v="0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x v="0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x v="1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x v="0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x v="0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x v="0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x v="3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x v="0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x v="0"/>
    <x v="0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x v="5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x v="0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x v="0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x v="0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x v="0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x v="0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x v="0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x v="0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x v="0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x v="3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x v="0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x v="0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x v="0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x v="0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x v="0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x v="0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x v="5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x v="0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x v="0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x v="0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x v="1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x v="0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x v="0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x v="0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x v="3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x v="1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x v="0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x v="2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x v="0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x v="1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x v="0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x v="0"/>
    <x v="0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x v="0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x v="0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x v="0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x v="0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x v="0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x v="0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x v="9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x v="0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x v="1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x v="9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x v="0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x v="3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x v="5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x v="212"/>
    <n v="116"/>
    <x v="1"/>
    <x v="0"/>
    <x v="0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x v="0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x v="0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x v="86"/>
    <n v="0"/>
    <x v="1"/>
    <x v="0"/>
    <x v="0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x v="0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x v="0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x v="0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x v="0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x v="0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x v="0"/>
    <x v="0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x v="0"/>
    <x v="0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x v="1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x v="1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x v="0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x v="1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x v="0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x v="1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x v="10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x v="3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x v="3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x v="1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x v="1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x v="0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x v="0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x v="10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x v="0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x v="0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x v="0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x v="0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x v="0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x v="1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x v="0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x v="0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x v="1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x v="0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x v="23"/>
    <n v="4040"/>
    <x v="0"/>
    <x v="0"/>
    <x v="0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x v="10"/>
    <n v="5700"/>
    <x v="0"/>
    <x v="0"/>
    <x v="0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x v="0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x v="0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x v="1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x v="0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x v="0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x v="0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x v="0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x v="0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x v="0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x v="0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x v="0"/>
    <x v="0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x v="0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x v="1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x v="0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x v="0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x v="0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x v="0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x v="0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x v="0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x v="1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x v="0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x v="1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x v="1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x v="0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x v="0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x v="0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x v="1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x v="1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x v="0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x v="1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x v="9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x v="5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x v="0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x v="1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x v="1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x v="0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x v="0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x v="0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x v="8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x v="7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x v="0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x v="0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x v="1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x v="0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x v="0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x v="0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x v="1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x v="0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x v="0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x v="0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x v="0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x v="0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x v="0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x v="0"/>
    <x v="0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x v="1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x v="1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x v="0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x v="1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x v="0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x v="1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x v="0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x v="36"/>
    <n v="15126"/>
    <x v="0"/>
    <x v="0"/>
    <x v="0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x v="1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x v="0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x v="0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x v="0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x v="0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x v="1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x v="1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x v="0"/>
    <x v="0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x v="0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x v="0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x v="0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x v="0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x v="0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x v="1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x v="0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x v="0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x v="0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x v="1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x v="1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x v="1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x v="0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x v="0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x v="0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x v="1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x v="0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x v="0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x v="1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x v="0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x v="0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x v="0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x v="0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x v="1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x v="0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x v="1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x v="1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x v="0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x v="1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x v="0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x v="0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x v="0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x v="0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x v="0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x v="0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x v="0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x v="3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x v="0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x v="0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x v="0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x v="1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x v="1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x v="1"/>
    <x v="1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x v="0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x v="0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x v="0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x v="0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x v="5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x v="1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x v="1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x v="0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x v="0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x v="0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x v="0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x v="1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x v="0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x v="402"/>
    <n v="5604"/>
    <x v="0"/>
    <x v="0"/>
    <x v="0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x v="0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x v="5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x v="1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x v="1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x v="1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x v="0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x v="1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x v="4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x v="1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x v="1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x v="1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x v="1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x v="0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x v="0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x v="0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x v="0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x v="33"/>
    <n v="8685"/>
    <x v="0"/>
    <x v="3"/>
    <x v="3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x v="0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x v="0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x v="0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x v="0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x v="0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x v="0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x v="1"/>
    <x v="1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x v="0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x v="0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x v="0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x v="0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x v="1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x v="1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x v="0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x v="0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x v="5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x v="1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x v="0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x v="0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x v="0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x v="1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x v="3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x v="1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x v="0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x v="1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x v="0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x v="1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x v="1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x v="0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x v="0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x v="0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x v="0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x v="1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x v="1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x v="1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x v="0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x v="0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x v="0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x v="1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x v="0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x v="1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x v="0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x v="0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x v="0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x v="1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x v="0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x v="0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x v="3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x v="1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x v="1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x v="1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x v="0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x v="1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x v="1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x v="1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x v="0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x v="0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x v="7"/>
    <n v="9124"/>
    <x v="0"/>
    <x v="20"/>
    <x v="12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x v="0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x v="0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x v="0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x v="1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x v="0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x v="0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x v="1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x v="0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x v="3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x v="0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x v="0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x v="0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x v="1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x v="5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x v="1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x v="0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x v="1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x v="1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x v="1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x v="0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x v="0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x v="1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x v="0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x v="0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x v="0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x v="0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x v="0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x v="1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x v="0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x v="0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x v="0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x v="1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x v="0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x v="1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x v="1"/>
    <x v="1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x v="0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x v="1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x v="0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x v="1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x v="0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x v="1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x v="0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x v="1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x v="0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x v="1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x v="0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x v="1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x v="0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x v="1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x v="0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x v="0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x v="1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x v="0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x v="0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x v="0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x v="1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x v="0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x v="0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x v="3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x v="1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x v="0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x v="1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x v="0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x v="0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x v="0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x v="0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x v="1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x v="1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x v="1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x v="1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x v="0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x v="0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x v="0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x v="0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x v="0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x v="0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x v="0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x v="1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x v="0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x v="0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x v="0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x v="0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x v="0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x v="2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x v="1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x v="1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x v="0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x v="0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x v="0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x v="1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x v="0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x v="0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x v="1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x v="1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x v="0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x v="0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x v="0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x v="0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x v="1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x v="1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x v="0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x v="0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x v="5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x v="0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x v="1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x v="0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x v="9"/>
    <n v="3030"/>
    <x v="0"/>
    <x v="0"/>
    <x v="0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x v="0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x v="0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x v="0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x v="1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x v="0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x v="0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x v="1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x v="1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x v="0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x v="0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x v="0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x v="1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x v="0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x v="2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x v="1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x v="0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x v="0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x v="0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x v="0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x v="1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x v="0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x v="1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x v="0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x v="0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x v="0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x v="0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x v="0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x v="5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x v="0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x v="0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x v="5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x v="0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x v="0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x v="1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x v="0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x v="1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x v="0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x v="0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x v="0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x v="0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x v="1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x v="0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x v="0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x v="1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x v="1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x v="0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x v="0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x v="0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x v="0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x v="1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x v="0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x v="1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x v="1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x v="0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x v="1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x v="1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x v="0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x v="0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x v="0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x v="0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x v="1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x v="0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x v="1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x v="0"/>
    <x v="0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x v="0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x v="0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x v="0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x v="1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x v="1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x v="5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x v="1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x v="0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x v="1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x v="1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x v="0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x v="3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x v="0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x v="0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x v="0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x v="0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x v="0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x v="1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x v="1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x v="0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x v="1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x v="0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x v="0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x v="3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x v="1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x v="0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x v="1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x v="2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x v="5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x v="0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x v="1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x v="1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x v="1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x v="0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x v="1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x v="1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x v="0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x v="0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x v="0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x v="1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x v="1"/>
    <x v="1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x v="1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x v="0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x v="0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x v="0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x v="0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x v="1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x v="1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x v="0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x v="1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x v="0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x v="0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x v="1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x v="0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x v="51"/>
    <n v="8207"/>
    <x v="0"/>
    <x v="0"/>
    <x v="0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x v="1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x v="1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x v="0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x v="1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x v="0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x v="0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x v="0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x v="0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x v="0"/>
    <x v="0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x v="5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x v="0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x v="0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x v="0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x v="185"/>
    <n v="13"/>
    <x v="0"/>
    <x v="0"/>
    <x v="0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x v="1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x v="0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x v="0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x v="0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x v="1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x v="1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x v="1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x v="1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x v="1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x v="1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x v="1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x v="5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x v="0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x v="0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x v="1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x v="1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x v="1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x v="1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x v="0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x v="0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x v="0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x v="0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x v="0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x v="0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x v="1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x v="1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x v="0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x v="0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x v="0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x v="1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x v="0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x v="1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x v="0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x v="5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x v="0"/>
    <x v="0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x v="0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x v="0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x v="5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x v="0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x v="0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x v="0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x v="3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x v="0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x v="0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x v="5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x v="0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x v="1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x v="0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x v="5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x v="1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x v="0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x v="5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x v="1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x v="1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x v="0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x v="11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x v="7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x v="0"/>
    <x v="0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x v="0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x v="1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x v="0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x v="5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x v="1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x v="0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x v="3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x v="0"/>
    <x v="0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x v="1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x v="0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x v="1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x v="1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x v="0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x v="1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x v="1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x v="3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x v="1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x v="0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x v="0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x v="1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x v="0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x v="0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x v="0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x v="0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x v="0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x v="0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x v="0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x v="0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x v="0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x v="1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x v="0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x v="0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x v="0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x v="0"/>
    <x v="0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x v="1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x v="0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x v="0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x v="1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x v="1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x v="0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x v="0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x v="0"/>
    <x v="0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x v="1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x v="1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x v="0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x v="1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x v="0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x v="0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x v="0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x v="0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x v="1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x v="0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x v="0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x v="0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x v="0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x v="0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x v="1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x v="0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x v="1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x v="1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x v="48"/>
    <n v="420"/>
    <x v="0"/>
    <x v="1"/>
    <x v="1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x v="0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x v="0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x v="5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x v="37"/>
    <n v="4592"/>
    <x v="0"/>
    <x v="1"/>
    <x v="1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x v="1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x v="1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x v="0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x v="0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x v="0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x v="0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x v="0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x v="0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x v="3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x v="0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x v="0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x v="1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x v="1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x v="0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x v="1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x v="1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x v="0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x v="0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x v="0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x v="0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x v="0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x v="0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x v="0"/>
    <x v="0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x v="1"/>
    <x v="1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x v="0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x v="0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x v="0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x v="0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x v="1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x v="0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x v="0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x v="1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x v="0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x v="0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x v="0"/>
    <x v="0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x v="0"/>
    <x v="0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x v="0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x v="1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x v="1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x v="0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x v="0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x v="0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x v="0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x v="0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x v="0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x v="0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x v="1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x v="0"/>
    <x v="0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x v="0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x v="0"/>
    <x v="0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x v="5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x v="0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x v="0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x v="0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x v="0"/>
    <x v="0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x v="0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x v="0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x v="0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x v="1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x v="0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x v="5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x v="1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x v="0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x v="0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x v="0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x v="1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x v="0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x v="0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x v="0"/>
    <x v="0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x v="0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x v="1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x v="1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x v="0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x v="0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x v="0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x v="0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x v="0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x v="0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x v="0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x v="0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x v="0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x v="0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x v="2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x v="0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x v="1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x v="1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x v="0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x v="1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x v="5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x v="0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x v="0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x v="1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x v="0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x v="0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x v="0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x v="0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x v="1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x v="0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x v="3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x v="0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x v="1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x v="0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x v="1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x v="1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x v="0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x v="0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x v="0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x v="0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x v="0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x v="5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x v="1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x v="1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x v="0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x v="1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x v="9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x v="0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x v="1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x v="0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x v="1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x v="0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x v="0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x v="0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x v="0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x v="0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x v="0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x v="3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x v="0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x v="1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x v="0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x v="0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x v="0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x v="0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x v="0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x v="0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x v="1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x v="0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x v="0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x v="13"/>
    <n v="100"/>
    <x v="2"/>
    <x v="0"/>
    <x v="0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x v="0"/>
    <x v="0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x v="0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x v="0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x v="5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x v="0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x v="0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x v="1"/>
    <x v="1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x v="0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x v="0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x v="0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x v="0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x v="0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x v="4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x v="7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x v="1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x v="0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x v="0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x v="1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x v="1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x v="0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x v="2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x v="1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x v="0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x v="0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x v="3"/>
    <n v="0"/>
    <x v="1"/>
    <x v="2"/>
    <x v="2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x v="0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x v="1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x v="0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x v="0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x v="0"/>
    <x v="0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x v="0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x v="0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x v="0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x v="0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x v="0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x v="4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x v="1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x v="0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x v="0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x v="0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x v="1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x v="0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x v="0"/>
    <x v="0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x v="1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x v="1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x v="0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x v="0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x v="0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x v="0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x v="0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x v="0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x v="0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x v="1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x v="1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x v="7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x v="1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x v="1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x v="1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x v="1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x v="1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x v="0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x v="1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x v="0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x v="0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x v="2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x v="1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x v="0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x v="0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x v="2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x v="0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x v="0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x v="0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x v="0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x v="1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x v="0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x v="0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x v="0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x v="2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x v="0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x v="0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x v="0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x v="0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x v="0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x v="0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x v="0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x v="0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x v="2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x v="2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x v="0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x v="3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x v="0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x v="0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x v="5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x v="0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x v="0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x v="0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x v="0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x v="0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x v="0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x v="1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x v="1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x v="5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x v="0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x v="0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x v="0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x v="0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x v="0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x v="0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x v="0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x v="0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x v="0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x v="0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x v="1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x v="0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x v="0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x v="0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x v="0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x v="1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x v="0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x v="0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x v="1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x v="0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x v="1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x v="0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x v="1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x v="1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x v="0"/>
    <x v="0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x v="0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x v="1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x v="0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x v="0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x v="0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x v="0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x v="1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x v="0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x v="1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x v="0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x v="0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x v="6"/>
    <n v="10"/>
    <x v="2"/>
    <x v="0"/>
    <x v="0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x v="1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x v="0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x v="0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x v="2"/>
    <n v="1"/>
    <x v="2"/>
    <x v="0"/>
    <x v="0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x v="0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x v="0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x v="0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x v="1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x v="1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x v="0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x v="1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x v="1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x v="0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x v="0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x v="0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x v="1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x v="0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x v="1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x v="0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x v="0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x v="0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x v="0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x v="0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x v="0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x v="3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x v="0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x v="0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x v="0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x v="0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x v="0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x v="0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x v="0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x v="1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x v="0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x v="0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x v="0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x v="0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x v="0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x v="0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x v="0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x v="1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x v="0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x v="5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x v="0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x v="2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x v="0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x v="0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x v="1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x v="0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x v="0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x v="0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x v="0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x v="1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x v="0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x v="1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x v="0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x v="1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x v="0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x v="5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x v="5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x v="0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x v="0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x v="1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x v="2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x v="0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x v="0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x v="0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x v="0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x v="1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x v="0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x v="10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x v="1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x v="0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x v="1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x v="1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x v="0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x v="0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x v="1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x v="0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x v="0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x v="0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x v="0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x v="0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x v="3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x v="0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x v="0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x v="376"/>
    <n v="0"/>
    <x v="2"/>
    <x v="0"/>
    <x v="0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x v="1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x v="0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x v="0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x v="0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x v="0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x v="1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x v="0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x v="10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x v="1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x v="1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x v="0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x v="0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x v="0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x v="0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x v="0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x v="0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x v="2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x v="10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x v="0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x v="0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x v="0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x v="1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x v="1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x v="0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x v="3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x v="0"/>
    <n v="1452234840"/>
    <x v="411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x v="0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x v="1"/>
    <n v="185.48"/>
    <x v="0"/>
    <x v="0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x v="2"/>
    <n v="15"/>
    <x v="0"/>
    <x v="0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x v="3"/>
    <n v="69.27"/>
    <x v="0"/>
    <x v="0"/>
    <x v="3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x v="4"/>
    <n v="190.55"/>
    <x v="0"/>
    <x v="0"/>
    <x v="4"/>
    <d v="2015-12-19T20:01:19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x v="5"/>
    <n v="93.4"/>
    <x v="0"/>
    <x v="0"/>
    <x v="5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x v="6"/>
    <n v="146.88"/>
    <x v="0"/>
    <x v="0"/>
    <x v="6"/>
    <d v="2014-06-14T01:44:1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x v="7"/>
    <n v="159.82"/>
    <x v="0"/>
    <x v="0"/>
    <x v="7"/>
    <d v="2016-07-05T01:07:47"/>
    <x v="1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x v="8"/>
    <n v="291.79000000000002"/>
    <x v="0"/>
    <x v="0"/>
    <x v="8"/>
    <d v="2016-04-15T21:00:00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x v="9"/>
    <n v="31.5"/>
    <x v="0"/>
    <x v="0"/>
    <x v="9"/>
    <d v="2016-04-17T02:29:04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x v="7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x v="10"/>
    <n v="80.33"/>
    <x v="0"/>
    <x v="0"/>
    <x v="11"/>
    <d v="2016-08-22T03:00:00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x v="11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x v="12"/>
    <n v="109.78"/>
    <x v="0"/>
    <x v="0"/>
    <x v="13"/>
    <d v="2016-06-23T20:27:00"/>
    <x v="4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x v="7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x v="13"/>
    <n v="21.76"/>
    <x v="0"/>
    <x v="0"/>
    <x v="15"/>
    <d v="2015-09-27T20:14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x v="8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x v="7"/>
    <n v="41.94"/>
    <x v="0"/>
    <x v="0"/>
    <x v="17"/>
    <d v="2014-11-04T18:33:42"/>
    <x v="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x v="6"/>
    <n v="93.26"/>
    <x v="0"/>
    <x v="0"/>
    <x v="18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x v="14"/>
    <n v="56.14"/>
    <x v="0"/>
    <x v="0"/>
    <x v="19"/>
    <d v="2015-07-20T19:35:34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x v="8"/>
    <n v="80.16"/>
    <x v="0"/>
    <x v="0"/>
    <x v="20"/>
    <d v="2015-09-13T18:11:5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x v="15"/>
    <n v="199.9"/>
    <x v="0"/>
    <x v="0"/>
    <x v="21"/>
    <d v="2014-09-26T15:03:09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x v="16"/>
    <n v="51.25"/>
    <x v="0"/>
    <x v="0"/>
    <x v="22"/>
    <d v="2015-01-01T07:59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x v="17"/>
    <n v="103.04"/>
    <x v="0"/>
    <x v="0"/>
    <x v="23"/>
    <d v="2015-04-30T15:20:00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x v="15"/>
    <n v="66.349999999999994"/>
    <x v="0"/>
    <x v="0"/>
    <x v="24"/>
    <d v="2015-09-15T19:39:00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x v="18"/>
    <n v="57.14"/>
    <x v="0"/>
    <x v="0"/>
    <x v="25"/>
    <d v="2016-01-09T00:36:0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x v="19"/>
    <n v="102.11"/>
    <x v="0"/>
    <x v="0"/>
    <x v="26"/>
    <d v="2014-08-17T12:22:24"/>
    <x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x v="20"/>
    <n v="148.97"/>
    <x v="0"/>
    <x v="0"/>
    <x v="27"/>
    <d v="2014-11-16T04:57:13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x v="8"/>
    <n v="169.61"/>
    <x v="0"/>
    <x v="0"/>
    <x v="28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x v="4"/>
    <n v="31.62"/>
    <x v="0"/>
    <x v="0"/>
    <x v="29"/>
    <d v="2014-07-22T16:09:28"/>
    <x v="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x v="7"/>
    <n v="76.45"/>
    <x v="0"/>
    <x v="0"/>
    <x v="30"/>
    <d v="2014-08-21T07:01:55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x v="8"/>
    <n v="13"/>
    <x v="0"/>
    <x v="0"/>
    <x v="31"/>
    <d v="2016-01-25T19:00:34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x v="8"/>
    <n v="320.45"/>
    <x v="0"/>
    <x v="0"/>
    <x v="32"/>
    <d v="2016-05-13T03:59: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x v="21"/>
    <n v="83.75"/>
    <x v="0"/>
    <x v="0"/>
    <x v="33"/>
    <d v="2015-11-08T16:51:41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x v="22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x v="23"/>
    <n v="59.46"/>
    <x v="0"/>
    <x v="0"/>
    <x v="35"/>
    <d v="2015-04-28T00:00:00"/>
    <x v="3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x v="24"/>
    <n v="193.84"/>
    <x v="0"/>
    <x v="0"/>
    <x v="36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x v="25"/>
    <n v="159.51"/>
    <x v="0"/>
    <x v="0"/>
    <x v="37"/>
    <d v="2015-02-27T16:37:59"/>
    <x v="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x v="5"/>
    <n v="41.68"/>
    <x v="0"/>
    <x v="0"/>
    <x v="38"/>
    <d v="2013-05-11T01:22:2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x v="26"/>
    <n v="150.9"/>
    <x v="0"/>
    <x v="0"/>
    <x v="39"/>
    <d v="2014-05-25T22:59:0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x v="7"/>
    <n v="126.69"/>
    <x v="0"/>
    <x v="0"/>
    <x v="40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x v="8"/>
    <n v="105.26"/>
    <x v="0"/>
    <x v="0"/>
    <x v="41"/>
    <d v="2014-10-05T13:39:14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x v="24"/>
    <n v="117.51"/>
    <x v="0"/>
    <x v="0"/>
    <x v="42"/>
    <d v="2014-12-28T15:20:26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x v="27"/>
    <n v="117.36"/>
    <x v="0"/>
    <x v="0"/>
    <x v="43"/>
    <d v="2014-07-13T00:00:00"/>
    <x v="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x v="8"/>
    <n v="133.33000000000001"/>
    <x v="0"/>
    <x v="0"/>
    <x v="44"/>
    <d v="2014-10-07T02:22:17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x v="28"/>
    <n v="98.36"/>
    <x v="0"/>
    <x v="0"/>
    <x v="45"/>
    <d v="2016-04-27T14:58:27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x v="3"/>
    <n v="194.44"/>
    <x v="0"/>
    <x v="0"/>
    <x v="46"/>
    <d v="2015-12-15T23:09:34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x v="29"/>
    <n v="76.87"/>
    <x v="0"/>
    <x v="0"/>
    <x v="47"/>
    <d v="2014-12-19T20:40:07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x v="29"/>
    <n v="56.82"/>
    <x v="0"/>
    <x v="0"/>
    <x v="48"/>
    <d v="2015-03-01T12:00:00"/>
    <x v="3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x v="8"/>
    <n v="137.93"/>
    <x v="0"/>
    <x v="0"/>
    <x v="49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x v="8"/>
    <n v="27.27"/>
    <x v="0"/>
    <x v="0"/>
    <x v="50"/>
    <d v="2015-01-30T17:00:00"/>
    <x v="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x v="30"/>
    <n v="118.34"/>
    <x v="0"/>
    <x v="0"/>
    <x v="51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x v="31"/>
    <n v="223.48"/>
    <x v="0"/>
    <x v="0"/>
    <x v="52"/>
    <d v="2014-07-17T16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x v="5"/>
    <n v="28.11"/>
    <x v="0"/>
    <x v="0"/>
    <x v="53"/>
    <d v="2014-04-04T22:00:0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x v="7"/>
    <n v="194.23"/>
    <x v="0"/>
    <x v="0"/>
    <x v="54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x v="32"/>
    <n v="128.94999999999999"/>
    <x v="0"/>
    <x v="0"/>
    <x v="55"/>
    <d v="2016-05-27T23:15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x v="13"/>
    <n v="49.32"/>
    <x v="0"/>
    <x v="0"/>
    <x v="56"/>
    <d v="2015-06-08T16:00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x v="21"/>
    <n v="221.52"/>
    <x v="0"/>
    <x v="0"/>
    <x v="57"/>
    <d v="2015-04-25T19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x v="3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x v="8"/>
    <n v="606.82000000000005"/>
    <x v="0"/>
    <x v="0"/>
    <x v="59"/>
    <d v="2015-09-14T21:00:00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1"/>
    <x v="33"/>
    <n v="43.04"/>
    <x v="0"/>
    <x v="1"/>
    <x v="60"/>
    <d v="2014-03-23T00:00:0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1"/>
    <x v="34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1"/>
    <x v="19"/>
    <n v="96.71"/>
    <x v="0"/>
    <x v="1"/>
    <x v="62"/>
    <d v="2013-03-03T19:11:18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1"/>
    <x v="35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1"/>
    <x v="36"/>
    <n v="86.67"/>
    <x v="0"/>
    <x v="1"/>
    <x v="64"/>
    <d v="2013-07-08T00:26:21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1"/>
    <x v="29"/>
    <n v="132.05000000000001"/>
    <x v="0"/>
    <x v="1"/>
    <x v="65"/>
    <d v="2014-08-11T05:59:00"/>
    <x v="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1"/>
    <x v="17"/>
    <n v="91.23"/>
    <x v="0"/>
    <x v="1"/>
    <x v="66"/>
    <d v="2016-07-18T20:23:40"/>
    <x v="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1"/>
    <x v="31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1"/>
    <x v="37"/>
    <n v="21.19"/>
    <x v="0"/>
    <x v="1"/>
    <x v="68"/>
    <d v="2014-02-23T13:39:51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1"/>
    <x v="38"/>
    <n v="62.33"/>
    <x v="0"/>
    <x v="1"/>
    <x v="69"/>
    <d v="2011-10-02T06:59:00"/>
    <x v="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1"/>
    <x v="3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1"/>
    <x v="39"/>
    <n v="69.72"/>
    <x v="0"/>
    <x v="1"/>
    <x v="71"/>
    <d v="2012-05-28T06:30:57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1"/>
    <x v="29"/>
    <n v="58.17"/>
    <x v="0"/>
    <x v="1"/>
    <x v="72"/>
    <d v="2012-11-15T00:00:00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1"/>
    <x v="8"/>
    <n v="50"/>
    <x v="0"/>
    <x v="1"/>
    <x v="73"/>
    <d v="2011-05-03T03:59:00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1"/>
    <x v="40"/>
    <n v="19.47"/>
    <x v="0"/>
    <x v="1"/>
    <x v="74"/>
    <d v="2016-01-21T11:41:35"/>
    <x v="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1"/>
    <x v="41"/>
    <n v="85.96"/>
    <x v="0"/>
    <x v="1"/>
    <x v="75"/>
    <d v="2013-04-23T05:01:12"/>
    <x v="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1"/>
    <x v="42"/>
    <n v="30.67"/>
    <x v="0"/>
    <x v="1"/>
    <x v="76"/>
    <d v="2011-12-27T17:35:58"/>
    <x v="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1"/>
    <x v="43"/>
    <n v="60.38"/>
    <x v="0"/>
    <x v="1"/>
    <x v="77"/>
    <d v="2012-05-21T02:59:0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1"/>
    <x v="44"/>
    <n v="38.6"/>
    <x v="0"/>
    <x v="1"/>
    <x v="78"/>
    <d v="2016-09-01T17:32:01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1"/>
    <x v="37"/>
    <n v="40.270000000000003"/>
    <x v="0"/>
    <x v="1"/>
    <x v="79"/>
    <d v="2014-04-25T18:38:1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1"/>
    <x v="13"/>
    <n v="273.83"/>
    <x v="0"/>
    <x v="1"/>
    <x v="80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1"/>
    <x v="45"/>
    <n v="53.04"/>
    <x v="0"/>
    <x v="1"/>
    <x v="81"/>
    <d v="2012-07-14T03:02:00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1"/>
    <x v="8"/>
    <n v="40.01"/>
    <x v="0"/>
    <x v="1"/>
    <x v="82"/>
    <d v="2011-10-09T19:41:01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1"/>
    <x v="33"/>
    <n v="15.77"/>
    <x v="0"/>
    <x v="1"/>
    <x v="83"/>
    <d v="2015-02-22T11:30:00"/>
    <x v="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1"/>
    <x v="8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1"/>
    <x v="9"/>
    <n v="71.709999999999994"/>
    <x v="0"/>
    <x v="1"/>
    <x v="85"/>
    <d v="2011-09-23T03:00:37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1"/>
    <x v="6"/>
    <n v="375.76"/>
    <x v="0"/>
    <x v="1"/>
    <x v="86"/>
    <d v="2015-12-27T14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1"/>
    <x v="2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1"/>
    <x v="33"/>
    <n v="60"/>
    <x v="0"/>
    <x v="1"/>
    <x v="88"/>
    <d v="2014-06-22T15:48:51"/>
    <x v="7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1"/>
    <x v="41"/>
    <n v="123.29"/>
    <x v="0"/>
    <x v="1"/>
    <x v="89"/>
    <d v="2013-06-02T18:03:12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1"/>
    <x v="8"/>
    <n v="31.38"/>
    <x v="0"/>
    <x v="1"/>
    <x v="90"/>
    <d v="2011-07-12T07:08:19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1"/>
    <x v="28"/>
    <n v="78.260000000000005"/>
    <x v="0"/>
    <x v="1"/>
    <x v="91"/>
    <d v="2011-05-17T09:39:24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1"/>
    <x v="2"/>
    <n v="122.33"/>
    <x v="0"/>
    <x v="1"/>
    <x v="92"/>
    <d v="2017-02-01T08:00:00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1"/>
    <x v="38"/>
    <n v="73.73"/>
    <x v="0"/>
    <x v="1"/>
    <x v="93"/>
    <d v="2012-07-03T21:00:00"/>
    <x v="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1"/>
    <x v="3"/>
    <n v="21.67"/>
    <x v="0"/>
    <x v="1"/>
    <x v="94"/>
    <d v="2014-04-07T17:13:42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1"/>
    <x v="26"/>
    <n v="21.9"/>
    <x v="0"/>
    <x v="1"/>
    <x v="95"/>
    <d v="2012-02-26T00:07:21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1"/>
    <x v="41"/>
    <n v="50.59"/>
    <x v="0"/>
    <x v="1"/>
    <x v="96"/>
    <d v="2010-08-01T03:00:00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1"/>
    <x v="6"/>
    <n v="53.13"/>
    <x v="0"/>
    <x v="1"/>
    <x v="97"/>
    <d v="2011-07-12T03:14:42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1"/>
    <x v="6"/>
    <n v="56.67"/>
    <x v="0"/>
    <x v="1"/>
    <x v="9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1"/>
    <x v="6"/>
    <n v="40.78"/>
    <x v="0"/>
    <x v="1"/>
    <x v="99"/>
    <d v="2014-01-22T21:39:59"/>
    <x v="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1"/>
    <x v="8"/>
    <n v="192.31"/>
    <x v="0"/>
    <x v="1"/>
    <x v="100"/>
    <d v="2012-11-04T19:04:46"/>
    <x v="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1"/>
    <x v="8"/>
    <n v="100"/>
    <x v="0"/>
    <x v="1"/>
    <x v="101"/>
    <d v="2013-01-24T18:38:30"/>
    <x v="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1"/>
    <x v="30"/>
    <n v="117.92"/>
    <x v="0"/>
    <x v="1"/>
    <x v="102"/>
    <d v="2010-12-23T03:08:53"/>
    <x v="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1"/>
    <x v="2"/>
    <n v="27.9"/>
    <x v="0"/>
    <x v="1"/>
    <x v="103"/>
    <d v="2014-03-07T19:20:30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1"/>
    <x v="28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1"/>
    <x v="13"/>
    <n v="39.380000000000003"/>
    <x v="0"/>
    <x v="1"/>
    <x v="105"/>
    <d v="2016-05-14T00:00:00"/>
    <x v="8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1"/>
    <x v="7"/>
    <n v="186.11"/>
    <x v="0"/>
    <x v="1"/>
    <x v="106"/>
    <d v="2012-04-02T18:38:21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1"/>
    <x v="21"/>
    <n v="111.38"/>
    <x v="0"/>
    <x v="1"/>
    <x v="107"/>
    <d v="2011-04-24T23:34:47"/>
    <x v="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1"/>
    <x v="46"/>
    <n v="78.72"/>
    <x v="0"/>
    <x v="1"/>
    <x v="108"/>
    <d v="2013-05-31T14:42:50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1"/>
    <x v="47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1"/>
    <x v="26"/>
    <n v="65.38"/>
    <x v="0"/>
    <x v="1"/>
    <x v="110"/>
    <d v="2013-11-14T05:59:00"/>
    <x v="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1"/>
    <x v="19"/>
    <n v="102.08"/>
    <x v="0"/>
    <x v="1"/>
    <x v="111"/>
    <d v="2015-05-31T07:59:47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1"/>
    <x v="3"/>
    <n v="64.2"/>
    <x v="0"/>
    <x v="1"/>
    <x v="112"/>
    <d v="2014-04-13T02:00:00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1"/>
    <x v="48"/>
    <n v="90.38"/>
    <x v="0"/>
    <x v="1"/>
    <x v="113"/>
    <d v="2011-08-06T15:00:00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1"/>
    <x v="33"/>
    <n v="88.57"/>
    <x v="0"/>
    <x v="1"/>
    <x v="114"/>
    <d v="2012-01-13T06:34:48"/>
    <x v="1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1"/>
    <x v="49"/>
    <n v="28.73"/>
    <x v="0"/>
    <x v="1"/>
    <x v="115"/>
    <d v="2012-02-04T17:44:04"/>
    <x v="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1"/>
    <x v="35"/>
    <n v="69.790000000000006"/>
    <x v="0"/>
    <x v="1"/>
    <x v="116"/>
    <d v="2011-04-08T10:55:55"/>
    <x v="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1"/>
    <x v="8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1"/>
    <x v="40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1"/>
    <x v="2"/>
    <n v="91.84"/>
    <x v="0"/>
    <x v="1"/>
    <x v="119"/>
    <d v="2011-08-13T23:00:00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2"/>
    <x v="50"/>
    <n v="10"/>
    <x v="0"/>
    <x v="2"/>
    <x v="120"/>
    <d v="2016-10-03T01:11:47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2"/>
    <x v="50"/>
    <n v="1"/>
    <x v="0"/>
    <x v="2"/>
    <x v="121"/>
    <d v="2015-04-18T10:16:00"/>
    <x v="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2"/>
    <x v="50"/>
    <n v="0"/>
    <x v="0"/>
    <x v="2"/>
    <x v="122"/>
    <d v="2016-10-10T10:21:47"/>
    <x v="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2"/>
    <x v="5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2"/>
    <x v="50"/>
    <n v="0"/>
    <x v="0"/>
    <x v="2"/>
    <x v="124"/>
    <d v="2015-05-15T22:17:22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2"/>
    <x v="51"/>
    <n v="11.67"/>
    <x v="0"/>
    <x v="2"/>
    <x v="125"/>
    <d v="2017-02-03T23:51:2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2"/>
    <x v="52"/>
    <n v="106.69"/>
    <x v="0"/>
    <x v="2"/>
    <x v="126"/>
    <d v="2015-06-11T02:00:0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2"/>
    <x v="53"/>
    <n v="47.5"/>
    <x v="0"/>
    <x v="2"/>
    <x v="127"/>
    <d v="2015-04-03T13:59:01"/>
    <x v="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2"/>
    <x v="53"/>
    <n v="311.17"/>
    <x v="0"/>
    <x v="2"/>
    <x v="128"/>
    <d v="2016-10-20T05:28:13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2"/>
    <x v="50"/>
    <n v="0"/>
    <x v="0"/>
    <x v="2"/>
    <x v="129"/>
    <d v="2014-10-30T22:29:43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2"/>
    <x v="50"/>
    <n v="0"/>
    <x v="0"/>
    <x v="2"/>
    <x v="130"/>
    <d v="2014-06-16T20:16:00"/>
    <x v="1"/>
  </r>
  <r>
    <n v="131"/>
    <s v="I (Canceled)"/>
    <s v="I"/>
    <n v="1200"/>
    <n v="0"/>
    <x v="1"/>
    <s v="US"/>
    <s v="USD"/>
    <n v="1467763200"/>
    <x v="131"/>
    <b v="0"/>
    <n v="0"/>
    <b v="0"/>
    <x v="2"/>
    <x v="50"/>
    <n v="0"/>
    <x v="0"/>
    <x v="2"/>
    <x v="131"/>
    <d v="2016-07-06T00:00:0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2"/>
    <x v="54"/>
    <n v="94.51"/>
    <x v="0"/>
    <x v="2"/>
    <x v="132"/>
    <d v="2014-11-07T20:30:07"/>
    <x v="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2"/>
    <x v="50"/>
    <n v="0"/>
    <x v="0"/>
    <x v="2"/>
    <x v="133"/>
    <d v="2016-05-31T17:31:00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2"/>
    <x v="50"/>
    <n v="0"/>
    <x v="0"/>
    <x v="2"/>
    <x v="134"/>
    <d v="2015-09-04T17:00:0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2"/>
    <x v="55"/>
    <n v="80.599999999999994"/>
    <x v="0"/>
    <x v="2"/>
    <x v="135"/>
    <d v="2014-07-01T19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2"/>
    <x v="50"/>
    <n v="0"/>
    <x v="0"/>
    <x v="2"/>
    <x v="136"/>
    <d v="2015-05-16T10:16:0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2"/>
    <x v="50"/>
    <n v="0"/>
    <x v="0"/>
    <x v="2"/>
    <x v="137"/>
    <d v="2015-10-12T13:46:33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2"/>
    <x v="56"/>
    <n v="81.239999999999995"/>
    <x v="0"/>
    <x v="2"/>
    <x v="138"/>
    <d v="2015-08-01T04:59:00"/>
    <x v="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2"/>
    <x v="8"/>
    <n v="500"/>
    <x v="0"/>
    <x v="2"/>
    <x v="139"/>
    <d v="2015-07-12T22:06:12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2"/>
    <x v="50"/>
    <n v="0"/>
    <x v="0"/>
    <x v="2"/>
    <x v="140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2"/>
    <x v="57"/>
    <n v="46.18"/>
    <x v="0"/>
    <x v="2"/>
    <x v="141"/>
    <d v="2015-05-31T03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2"/>
    <x v="50"/>
    <n v="10"/>
    <x v="0"/>
    <x v="2"/>
    <x v="142"/>
    <d v="2014-11-16T22:26:18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2"/>
    <x v="50"/>
    <n v="0"/>
    <x v="0"/>
    <x v="2"/>
    <x v="143"/>
    <d v="2016-09-03T05:55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2"/>
    <x v="58"/>
    <n v="55.95"/>
    <x v="0"/>
    <x v="2"/>
    <x v="144"/>
    <d v="2015-04-13T17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2"/>
    <x v="59"/>
    <n v="37.56"/>
    <x v="0"/>
    <x v="2"/>
    <x v="145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2"/>
    <x v="60"/>
    <n v="38.33"/>
    <x v="0"/>
    <x v="2"/>
    <x v="146"/>
    <d v="2017-01-18T00:23:18"/>
    <x v="3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2"/>
    <x v="50"/>
    <n v="0"/>
    <x v="0"/>
    <x v="2"/>
    <x v="147"/>
    <d v="2015-01-08T18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2"/>
    <x v="50"/>
    <n v="20"/>
    <x v="0"/>
    <x v="2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2"/>
    <x v="60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2"/>
    <x v="61"/>
    <n v="449.43"/>
    <x v="0"/>
    <x v="2"/>
    <x v="150"/>
    <d v="2015-05-26T03:53:02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2"/>
    <x v="50"/>
    <n v="28"/>
    <x v="0"/>
    <x v="2"/>
    <x v="151"/>
    <d v="2015-06-18T13:13:11"/>
    <x v="3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2"/>
    <x v="50"/>
    <n v="15"/>
    <x v="0"/>
    <x v="2"/>
    <x v="152"/>
    <d v="2014-09-23T01:51:40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2"/>
    <x v="60"/>
    <n v="35.9"/>
    <x v="0"/>
    <x v="2"/>
    <x v="153"/>
    <d v="2014-12-02T15:04:04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2"/>
    <x v="56"/>
    <n v="13.33"/>
    <x v="0"/>
    <x v="2"/>
    <x v="154"/>
    <d v="2015-06-03T13:08:15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2"/>
    <x v="50"/>
    <n v="20.25"/>
    <x v="0"/>
    <x v="2"/>
    <x v="155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2"/>
    <x v="62"/>
    <n v="119"/>
    <x v="0"/>
    <x v="2"/>
    <x v="156"/>
    <d v="2014-08-03T02:59:56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2"/>
    <x v="50"/>
    <n v="4"/>
    <x v="0"/>
    <x v="2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2"/>
    <x v="50"/>
    <n v="0"/>
    <x v="0"/>
    <x v="2"/>
    <x v="15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2"/>
    <x v="50"/>
    <n v="10"/>
    <x v="0"/>
    <x v="2"/>
    <x v="159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3"/>
    <x v="50"/>
    <n v="0"/>
    <x v="0"/>
    <x v="3"/>
    <x v="160"/>
    <d v="2015-08-15T21:54:51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3"/>
    <x v="50"/>
    <n v="5"/>
    <x v="0"/>
    <x v="3"/>
    <x v="161"/>
    <d v="2014-07-02T16:29:55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3"/>
    <x v="63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3"/>
    <x v="50"/>
    <n v="0"/>
    <x v="0"/>
    <x v="3"/>
    <x v="163"/>
    <d v="2015-10-01T00:00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3"/>
    <x v="60"/>
    <n v="91.43"/>
    <x v="0"/>
    <x v="3"/>
    <x v="164"/>
    <d v="2014-09-19T18:18:21"/>
    <x v="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3"/>
    <x v="50"/>
    <n v="0"/>
    <x v="0"/>
    <x v="3"/>
    <x v="165"/>
    <d v="2016-01-12T15:48:44"/>
    <x v="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3"/>
    <x v="64"/>
    <n v="3000"/>
    <x v="0"/>
    <x v="3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3"/>
    <x v="50"/>
    <n v="5.5"/>
    <x v="0"/>
    <x v="3"/>
    <x v="167"/>
    <d v="2015-08-04T22:15:35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3"/>
    <x v="65"/>
    <n v="108.33"/>
    <x v="0"/>
    <x v="3"/>
    <x v="168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3"/>
    <x v="66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3"/>
    <x v="56"/>
    <n v="32.5"/>
    <x v="0"/>
    <x v="3"/>
    <x v="170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3"/>
    <x v="50"/>
    <n v="1"/>
    <x v="0"/>
    <x v="3"/>
    <x v="171"/>
    <d v="2016-08-12T04:20:14"/>
    <x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3"/>
    <x v="50"/>
    <n v="0"/>
    <x v="0"/>
    <x v="3"/>
    <x v="17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3"/>
    <x v="50"/>
    <n v="0"/>
    <x v="0"/>
    <x v="3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3"/>
    <x v="50"/>
    <n v="0"/>
    <x v="0"/>
    <x v="3"/>
    <x v="174"/>
    <d v="2015-05-08T18:12:56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3"/>
    <x v="52"/>
    <n v="49.88"/>
    <x v="0"/>
    <x v="3"/>
    <x v="175"/>
    <d v="2014-08-29T18:40:11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3"/>
    <x v="50"/>
    <n v="0"/>
    <x v="0"/>
    <x v="3"/>
    <x v="176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3"/>
    <x v="67"/>
    <n v="25.71"/>
    <x v="0"/>
    <x v="3"/>
    <x v="177"/>
    <d v="2015-03-24T00:08:46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3"/>
    <x v="50"/>
    <n v="0"/>
    <x v="0"/>
    <x v="3"/>
    <x v="178"/>
    <d v="2015-11-26T23:55:45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3"/>
    <x v="68"/>
    <n v="100"/>
    <x v="0"/>
    <x v="3"/>
    <x v="179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3"/>
    <x v="69"/>
    <n v="30.85"/>
    <x v="0"/>
    <x v="3"/>
    <x v="180"/>
    <d v="2015-04-13T19:00:0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3"/>
    <x v="70"/>
    <n v="180.5"/>
    <x v="0"/>
    <x v="3"/>
    <x v="181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3"/>
    <x v="50"/>
    <n v="0"/>
    <x v="0"/>
    <x v="3"/>
    <x v="182"/>
    <d v="2017-01-07T00:17:12"/>
    <x v="3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3"/>
    <x v="71"/>
    <n v="373.5"/>
    <x v="0"/>
    <x v="3"/>
    <x v="183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3"/>
    <x v="56"/>
    <n v="25.5"/>
    <x v="0"/>
    <x v="3"/>
    <x v="184"/>
    <d v="2014-09-01T03:59:00"/>
    <x v="1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3"/>
    <x v="52"/>
    <n v="220"/>
    <x v="0"/>
    <x v="3"/>
    <x v="185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3"/>
    <x v="50"/>
    <n v="0"/>
    <x v="0"/>
    <x v="3"/>
    <x v="186"/>
    <d v="2017-03-03T20:00:00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3"/>
    <x v="63"/>
    <n v="160"/>
    <x v="0"/>
    <x v="3"/>
    <x v="187"/>
    <d v="2015-07-21T06:59:00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3"/>
    <x v="5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3"/>
    <x v="5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3"/>
    <x v="50"/>
    <n v="50"/>
    <x v="0"/>
    <x v="3"/>
    <x v="190"/>
    <d v="2016-06-16T15:37:26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3"/>
    <x v="62"/>
    <n v="83.33"/>
    <x v="0"/>
    <x v="3"/>
    <x v="191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3"/>
    <x v="5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3"/>
    <x v="5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3"/>
    <x v="50"/>
    <n v="1"/>
    <x v="0"/>
    <x v="3"/>
    <x v="194"/>
    <d v="2016-03-06T23:55:3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3"/>
    <x v="50"/>
    <n v="0"/>
    <x v="0"/>
    <x v="3"/>
    <x v="195"/>
    <d v="2015-07-10T16:05:32"/>
    <x v="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3"/>
    <x v="72"/>
    <n v="77.11"/>
    <x v="0"/>
    <x v="3"/>
    <x v="196"/>
    <d v="2015-10-10T21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3"/>
    <x v="54"/>
    <n v="32.75"/>
    <x v="0"/>
    <x v="3"/>
    <x v="197"/>
    <d v="2017-02-17T21:00:0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3"/>
    <x v="60"/>
    <n v="46.5"/>
    <x v="0"/>
    <x v="3"/>
    <x v="198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3"/>
    <x v="50"/>
    <n v="0"/>
    <x v="0"/>
    <x v="3"/>
    <x v="199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3"/>
    <x v="73"/>
    <n v="87.31"/>
    <x v="0"/>
    <x v="3"/>
    <x v="200"/>
    <d v="2014-09-15T02:00:03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3"/>
    <x v="74"/>
    <n v="54.29"/>
    <x v="0"/>
    <x v="3"/>
    <x v="201"/>
    <d v="2015-02-08T19:38:49"/>
    <x v="4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3"/>
    <x v="50"/>
    <n v="0"/>
    <x v="0"/>
    <x v="3"/>
    <x v="202"/>
    <d v="2015-10-08T20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3"/>
    <x v="75"/>
    <n v="93.25"/>
    <x v="0"/>
    <x v="3"/>
    <x v="203"/>
    <d v="2015-01-29T20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3"/>
    <x v="76"/>
    <n v="117.68"/>
    <x v="0"/>
    <x v="3"/>
    <x v="204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3"/>
    <x v="63"/>
    <n v="76.47"/>
    <x v="0"/>
    <x v="3"/>
    <x v="205"/>
    <d v="2015-10-06T15:10:22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3"/>
    <x v="50"/>
    <n v="0"/>
    <x v="0"/>
    <x v="3"/>
    <x v="206"/>
    <d v="2016-08-06T00:06:23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3"/>
    <x v="77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3"/>
    <x v="50"/>
    <n v="0"/>
    <x v="0"/>
    <x v="3"/>
    <x v="208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3"/>
    <x v="50"/>
    <n v="0"/>
    <x v="0"/>
    <x v="3"/>
    <x v="209"/>
    <d v="2015-07-10T22:08:55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3"/>
    <x v="78"/>
    <n v="91.82"/>
    <x v="0"/>
    <x v="3"/>
    <x v="210"/>
    <d v="2015-10-01T05:00:0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3"/>
    <x v="79"/>
    <n v="185.83"/>
    <x v="0"/>
    <x v="3"/>
    <x v="211"/>
    <d v="2015-09-19T03:50:17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3"/>
    <x v="50"/>
    <n v="1"/>
    <x v="0"/>
    <x v="3"/>
    <x v="212"/>
    <d v="2016-04-16T20:08:40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3"/>
    <x v="50"/>
    <n v="20"/>
    <x v="0"/>
    <x v="3"/>
    <x v="213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3"/>
    <x v="50"/>
    <n v="1"/>
    <x v="0"/>
    <x v="3"/>
    <x v="214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3"/>
    <x v="50"/>
    <n v="10"/>
    <x v="0"/>
    <x v="3"/>
    <x v="215"/>
    <d v="2016-02-17T23:59:0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3"/>
    <x v="80"/>
    <n v="331.54"/>
    <x v="0"/>
    <x v="3"/>
    <x v="216"/>
    <d v="2015-04-22T22:00:37"/>
    <x v="1"/>
  </r>
  <r>
    <n v="217"/>
    <s v="Bitch"/>
    <s v="A roadmovie by paw"/>
    <n v="100000"/>
    <n v="11943"/>
    <x v="2"/>
    <s v="SE"/>
    <s v="SEK"/>
    <n v="1419780149"/>
    <x v="217"/>
    <b v="0"/>
    <n v="38"/>
    <b v="0"/>
    <x v="3"/>
    <x v="81"/>
    <n v="314.29000000000002"/>
    <x v="0"/>
    <x v="3"/>
    <x v="217"/>
    <d v="2014-12-28T15:22:29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3"/>
    <x v="53"/>
    <n v="100"/>
    <x v="0"/>
    <x v="3"/>
    <x v="218"/>
    <d v="2015-05-15T15:04:49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3"/>
    <x v="82"/>
    <n v="115.99"/>
    <x v="0"/>
    <x v="3"/>
    <x v="219"/>
    <d v="2016-04-01T06:59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3"/>
    <x v="60"/>
    <n v="120"/>
    <x v="0"/>
    <x v="3"/>
    <x v="220"/>
    <d v="2015-08-20T20:06:00"/>
    <x v="4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3"/>
    <x v="50"/>
    <n v="0"/>
    <x v="0"/>
    <x v="3"/>
    <x v="221"/>
    <d v="2015-03-28T19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3"/>
    <x v="55"/>
    <n v="65"/>
    <x v="0"/>
    <x v="3"/>
    <x v="222"/>
    <d v="2015-03-27T02:39:0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3"/>
    <x v="50"/>
    <n v="0"/>
    <x v="0"/>
    <x v="3"/>
    <x v="223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3"/>
    <x v="50"/>
    <n v="0"/>
    <x v="0"/>
    <x v="3"/>
    <x v="22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3"/>
    <x v="50"/>
    <n v="0"/>
    <x v="0"/>
    <x v="3"/>
    <x v="225"/>
    <d v="2016-04-08T22:04:1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3"/>
    <x v="60"/>
    <n v="125"/>
    <x v="0"/>
    <x v="3"/>
    <x v="226"/>
    <d v="2015-05-31T09:29:0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3"/>
    <x v="50"/>
    <n v="0"/>
    <x v="0"/>
    <x v="3"/>
    <x v="227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3"/>
    <x v="50"/>
    <n v="0"/>
    <x v="0"/>
    <x v="3"/>
    <x v="228"/>
    <d v="2015-06-01T16:28:25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3"/>
    <x v="50"/>
    <n v="0"/>
    <x v="0"/>
    <x v="3"/>
    <x v="229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3"/>
    <x v="50"/>
    <n v="30"/>
    <x v="0"/>
    <x v="3"/>
    <x v="230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3"/>
    <x v="50"/>
    <n v="0"/>
    <x v="0"/>
    <x v="3"/>
    <x v="231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3"/>
    <x v="56"/>
    <n v="15.71"/>
    <x v="0"/>
    <x v="3"/>
    <x v="232"/>
    <d v="2015-02-27T19:49:06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3"/>
    <x v="50"/>
    <n v="0"/>
    <x v="0"/>
    <x v="3"/>
    <x v="233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3"/>
    <x v="67"/>
    <n v="80.2"/>
    <x v="0"/>
    <x v="3"/>
    <x v="234"/>
    <d v="2015-06-21T00:50:59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3"/>
    <x v="50"/>
    <n v="0"/>
    <x v="0"/>
    <x v="3"/>
    <x v="235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3"/>
    <x v="50"/>
    <n v="0"/>
    <x v="0"/>
    <x v="3"/>
    <x v="236"/>
    <d v="2016-01-05T00:00:00"/>
    <x v="3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3"/>
    <x v="50"/>
    <n v="50"/>
    <x v="0"/>
    <x v="3"/>
    <x v="237"/>
    <d v="2016-03-08T13:51:09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3"/>
    <x v="50"/>
    <n v="0"/>
    <x v="0"/>
    <x v="3"/>
    <x v="238"/>
    <d v="2016-12-30T09:00:00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3"/>
    <x v="78"/>
    <n v="50"/>
    <x v="0"/>
    <x v="3"/>
    <x v="239"/>
    <d v="2015-11-08T12:00:0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4"/>
    <x v="29"/>
    <n v="117.85"/>
    <x v="0"/>
    <x v="4"/>
    <x v="240"/>
    <d v="2013-05-05T17:00:11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4"/>
    <x v="40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4"/>
    <x v="40"/>
    <n v="73.02"/>
    <x v="0"/>
    <x v="4"/>
    <x v="242"/>
    <d v="2011-12-20T11:49:50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4"/>
    <x v="33"/>
    <n v="78.2"/>
    <x v="0"/>
    <x v="4"/>
    <x v="243"/>
    <d v="2014-02-22T01:08:24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4"/>
    <x v="35"/>
    <n v="47.4"/>
    <x v="0"/>
    <x v="4"/>
    <x v="244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4"/>
    <x v="3"/>
    <n v="54.02"/>
    <x v="0"/>
    <x v="4"/>
    <x v="245"/>
    <d v="2012-08-16T01:16:25"/>
    <x v="7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4"/>
    <x v="83"/>
    <n v="68.489999999999995"/>
    <x v="0"/>
    <x v="4"/>
    <x v="246"/>
    <d v="2010-12-18T09:43:25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4"/>
    <x v="84"/>
    <n v="108.15"/>
    <x v="0"/>
    <x v="4"/>
    <x v="247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4"/>
    <x v="7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4"/>
    <x v="40"/>
    <n v="48.05"/>
    <x v="0"/>
    <x v="4"/>
    <x v="249"/>
    <d v="2010-08-22T17:40:00"/>
    <x v="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4"/>
    <x v="6"/>
    <n v="72.48"/>
    <x v="0"/>
    <x v="4"/>
    <x v="250"/>
    <d v="2013-06-06T13:34:51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4"/>
    <x v="9"/>
    <n v="57.08"/>
    <x v="0"/>
    <x v="4"/>
    <x v="251"/>
    <d v="2012-05-16T19:00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4"/>
    <x v="85"/>
    <n v="85.44"/>
    <x v="0"/>
    <x v="4"/>
    <x v="252"/>
    <d v="2010-06-01T03:59:00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4"/>
    <x v="7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4"/>
    <x v="16"/>
    <n v="89.39"/>
    <x v="0"/>
    <x v="4"/>
    <x v="254"/>
    <d v="2015-10-17T02:00:00"/>
    <x v="6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4"/>
    <x v="13"/>
    <n v="45.42"/>
    <x v="0"/>
    <x v="4"/>
    <x v="255"/>
    <d v="2011-03-16T11:38:02"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4"/>
    <x v="86"/>
    <n v="65.760000000000005"/>
    <x v="0"/>
    <x v="4"/>
    <x v="256"/>
    <d v="2013-03-16T18:27:47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4"/>
    <x v="13"/>
    <n v="66.7"/>
    <x v="0"/>
    <x v="4"/>
    <x v="257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4"/>
    <x v="87"/>
    <n v="83.35"/>
    <x v="0"/>
    <x v="4"/>
    <x v="258"/>
    <d v="2011-06-18T01:14:26"/>
    <x v="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4"/>
    <x v="88"/>
    <n v="105.05"/>
    <x v="0"/>
    <x v="4"/>
    <x v="259"/>
    <d v="2015-04-08T17:42:49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4"/>
    <x v="6"/>
    <n v="120.91"/>
    <x v="0"/>
    <x v="4"/>
    <x v="260"/>
    <d v="2010-07-17T09:59:00"/>
    <x v="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4"/>
    <x v="13"/>
    <n v="97.64"/>
    <x v="0"/>
    <x v="4"/>
    <x v="261"/>
    <d v="2012-06-07T14:55:00"/>
    <x v="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4"/>
    <x v="89"/>
    <n v="41.38"/>
    <x v="0"/>
    <x v="4"/>
    <x v="262"/>
    <d v="2011-02-26T05:57:0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4"/>
    <x v="90"/>
    <n v="30.65"/>
    <x v="0"/>
    <x v="4"/>
    <x v="263"/>
    <d v="2012-09-27T22:54:54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4"/>
    <x v="90"/>
    <n v="64.95"/>
    <x v="0"/>
    <x v="4"/>
    <x v="264"/>
    <d v="2012-05-11T14:53:1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4"/>
    <x v="38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4"/>
    <x v="91"/>
    <n v="40.42"/>
    <x v="0"/>
    <x v="4"/>
    <x v="266"/>
    <d v="2010-04-23T03:51:00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4"/>
    <x v="88"/>
    <n v="78.58"/>
    <x v="0"/>
    <x v="4"/>
    <x v="267"/>
    <d v="2014-06-25T10:51:39"/>
    <x v="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4"/>
    <x v="38"/>
    <n v="50.18"/>
    <x v="0"/>
    <x v="4"/>
    <x v="268"/>
    <d v="2011-11-07T04:39:3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4"/>
    <x v="92"/>
    <n v="92.25"/>
    <x v="0"/>
    <x v="4"/>
    <x v="269"/>
    <d v="2017-02-22T04:43:42"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4"/>
    <x v="42"/>
    <n v="57.54"/>
    <x v="0"/>
    <x v="4"/>
    <x v="270"/>
    <d v="2011-05-25T04:00:0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4"/>
    <x v="2"/>
    <n v="109.42"/>
    <x v="0"/>
    <x v="4"/>
    <x v="271"/>
    <d v="2014-01-02T08:00:00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4"/>
    <x v="93"/>
    <n v="81.89"/>
    <x v="0"/>
    <x v="4"/>
    <x v="272"/>
    <d v="2010-04-28T18:49:0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4"/>
    <x v="29"/>
    <n v="45.67"/>
    <x v="0"/>
    <x v="4"/>
    <x v="273"/>
    <d v="2011-07-03T11:57:46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4"/>
    <x v="94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4"/>
    <x v="29"/>
    <n v="65.3"/>
    <x v="0"/>
    <x v="4"/>
    <x v="275"/>
    <d v="2012-11-10T01:46:06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4"/>
    <x v="34"/>
    <n v="95.23"/>
    <x v="0"/>
    <x v="4"/>
    <x v="276"/>
    <d v="2012-04-28T00:57:54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4"/>
    <x v="5"/>
    <n v="75.44"/>
    <x v="0"/>
    <x v="4"/>
    <x v="277"/>
    <d v="2015-05-23T21:23:39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4"/>
    <x v="95"/>
    <n v="97.82"/>
    <x v="0"/>
    <x v="4"/>
    <x v="278"/>
    <d v="2012-10-12T00:58:59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4"/>
    <x v="96"/>
    <n v="87.69"/>
    <x v="0"/>
    <x v="4"/>
    <x v="279"/>
    <d v="2017-02-27T02:01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4"/>
    <x v="94"/>
    <n v="54.75"/>
    <x v="0"/>
    <x v="4"/>
    <x v="280"/>
    <d v="2014-05-30T14:10:35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4"/>
    <x v="10"/>
    <n v="83.95"/>
    <x v="0"/>
    <x v="4"/>
    <x v="281"/>
    <d v="2009-08-10T19:26:00"/>
    <x v="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4"/>
    <x v="7"/>
    <n v="254.39"/>
    <x v="0"/>
    <x v="4"/>
    <x v="282"/>
    <d v="2010-02-22T22:00:00"/>
    <x v="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4"/>
    <x v="35"/>
    <n v="101.83"/>
    <x v="0"/>
    <x v="4"/>
    <x v="283"/>
    <d v="2011-06-01T04:59:0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4"/>
    <x v="2"/>
    <n v="55.07"/>
    <x v="0"/>
    <x v="4"/>
    <x v="284"/>
    <d v="2012-01-21T17:43:00"/>
    <x v="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4"/>
    <x v="97"/>
    <n v="56.9"/>
    <x v="0"/>
    <x v="4"/>
    <x v="285"/>
    <d v="2013-09-19T18:08:48"/>
    <x v="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4"/>
    <x v="15"/>
    <n v="121.28"/>
    <x v="0"/>
    <x v="4"/>
    <x v="286"/>
    <d v="2013-03-25T18:35:24"/>
    <x v="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4"/>
    <x v="98"/>
    <n v="91.19"/>
    <x v="0"/>
    <x v="4"/>
    <x v="287"/>
    <d v="2012-11-02T04:00:00"/>
    <x v="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4"/>
    <x v="3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4"/>
    <x v="2"/>
    <n v="67.77"/>
    <x v="0"/>
    <x v="4"/>
    <x v="289"/>
    <d v="2013-11-02T10:57:14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4"/>
    <x v="13"/>
    <n v="28.58"/>
    <x v="0"/>
    <x v="4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4"/>
    <x v="28"/>
    <n v="46.88"/>
    <x v="0"/>
    <x v="4"/>
    <x v="291"/>
    <d v="2013-05-01T00:01:00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4"/>
    <x v="21"/>
    <n v="154.41999999999999"/>
    <x v="0"/>
    <x v="4"/>
    <x v="292"/>
    <d v="2011-10-29T03:59:0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4"/>
    <x v="7"/>
    <n v="201.22"/>
    <x v="0"/>
    <x v="4"/>
    <x v="293"/>
    <d v="2014-04-20T16:01:54"/>
    <x v="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4"/>
    <x v="8"/>
    <n v="100"/>
    <x v="0"/>
    <x v="4"/>
    <x v="294"/>
    <d v="2010-07-19T16:00:00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4"/>
    <x v="18"/>
    <n v="100.08"/>
    <x v="0"/>
    <x v="4"/>
    <x v="295"/>
    <d v="2013-11-01T00:00:00"/>
    <x v="7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4"/>
    <x v="17"/>
    <n v="230.09"/>
    <x v="0"/>
    <x v="4"/>
    <x v="296"/>
    <d v="2012-09-07T11:24:43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4"/>
    <x v="7"/>
    <n v="141.75"/>
    <x v="0"/>
    <x v="4"/>
    <x v="297"/>
    <d v="2015-05-01T03:59:00"/>
    <x v="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4"/>
    <x v="15"/>
    <n v="56.34"/>
    <x v="0"/>
    <x v="4"/>
    <x v="298"/>
    <d v="2014-05-09T21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4"/>
    <x v="99"/>
    <n v="73.34"/>
    <x v="0"/>
    <x v="4"/>
    <x v="299"/>
    <d v="2010-11-17T06:24:2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4"/>
    <x v="21"/>
    <n v="85.34"/>
    <x v="0"/>
    <x v="4"/>
    <x v="300"/>
    <d v="2011-04-24T23:02:18"/>
    <x v="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4"/>
    <x v="17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4"/>
    <x v="8"/>
    <n v="93.02"/>
    <x v="0"/>
    <x v="4"/>
    <x v="302"/>
    <d v="2012-02-24T20:33:58"/>
    <x v="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4"/>
    <x v="0"/>
    <n v="50.29"/>
    <x v="0"/>
    <x v="4"/>
    <x v="303"/>
    <d v="2012-06-02T01:42:26"/>
    <x v="7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4"/>
    <x v="100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4"/>
    <x v="22"/>
    <n v="51.72"/>
    <x v="0"/>
    <x v="4"/>
    <x v="305"/>
    <d v="2012-03-10T15:07:29"/>
    <x v="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4"/>
    <x v="101"/>
    <n v="36.61"/>
    <x v="0"/>
    <x v="4"/>
    <x v="306"/>
    <d v="2013-03-20T19:05:33"/>
    <x v="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4"/>
    <x v="38"/>
    <n v="42.52"/>
    <x v="0"/>
    <x v="4"/>
    <x v="307"/>
    <d v="2013-02-07T22:40:01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4"/>
    <x v="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4"/>
    <x v="17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4"/>
    <x v="3"/>
    <n v="28.92"/>
    <x v="0"/>
    <x v="4"/>
    <x v="310"/>
    <d v="2011-10-20T02:00:0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4"/>
    <x v="3"/>
    <n v="138.80000000000001"/>
    <x v="0"/>
    <x v="4"/>
    <x v="311"/>
    <d v="2012-01-01T07:59:00"/>
    <x v="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4"/>
    <x v="20"/>
    <n v="61.3"/>
    <x v="0"/>
    <x v="4"/>
    <x v="312"/>
    <d v="2013-04-14T21:03:52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4"/>
    <x v="2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4"/>
    <x v="102"/>
    <n v="32.1"/>
    <x v="0"/>
    <x v="4"/>
    <x v="314"/>
    <d v="2013-03-01T19:59:48"/>
    <x v="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4"/>
    <x v="7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4"/>
    <x v="35"/>
    <n v="108.01"/>
    <x v="0"/>
    <x v="4"/>
    <x v="316"/>
    <d v="2014-12-11T04:59:00"/>
    <x v="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4"/>
    <x v="7"/>
    <n v="95.7"/>
    <x v="0"/>
    <x v="4"/>
    <x v="317"/>
    <d v="2013-12-11T16:14:43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4"/>
    <x v="103"/>
    <n v="49.88"/>
    <x v="0"/>
    <x v="4"/>
    <x v="318"/>
    <d v="2013-03-26T23:55:51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4"/>
    <x v="40"/>
    <n v="110.47"/>
    <x v="0"/>
    <x v="4"/>
    <x v="319"/>
    <d v="2010-02-02T07:59:0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4"/>
    <x v="13"/>
    <n v="134.91"/>
    <x v="0"/>
    <x v="4"/>
    <x v="320"/>
    <d v="2015-12-22T23:00:00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4"/>
    <x v="33"/>
    <n v="106.62"/>
    <x v="0"/>
    <x v="4"/>
    <x v="321"/>
    <d v="2016-11-08T11:43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4"/>
    <x v="29"/>
    <n v="145.04"/>
    <x v="0"/>
    <x v="4"/>
    <x v="322"/>
    <d v="2016-05-13T13:40:48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4"/>
    <x v="4"/>
    <n v="114.59"/>
    <x v="0"/>
    <x v="4"/>
    <x v="323"/>
    <d v="2016-12-21T07:59:00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4"/>
    <x v="21"/>
    <n v="105.32"/>
    <x v="0"/>
    <x v="4"/>
    <x v="324"/>
    <d v="2015-08-01T15:01:48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4"/>
    <x v="3"/>
    <n v="70.92"/>
    <x v="0"/>
    <x v="4"/>
    <x v="325"/>
    <d v="2016-12-20T04:30:33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4"/>
    <x v="40"/>
    <n v="147.16999999999999"/>
    <x v="0"/>
    <x v="4"/>
    <x v="326"/>
    <d v="2017-03-14T22:57:00"/>
    <x v="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4"/>
    <x v="104"/>
    <n v="160.47"/>
    <x v="0"/>
    <x v="4"/>
    <x v="327"/>
    <d v="2015-03-22T08:00: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4"/>
    <x v="3"/>
    <n v="156.05000000000001"/>
    <x v="0"/>
    <x v="4"/>
    <x v="328"/>
    <d v="2015-11-01T04:00:00"/>
    <x v="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4"/>
    <x v="6"/>
    <n v="63.17"/>
    <x v="0"/>
    <x v="4"/>
    <x v="329"/>
    <d v="2015-11-07T04:00:0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4"/>
    <x v="21"/>
    <n v="104.82"/>
    <x v="0"/>
    <x v="4"/>
    <x v="330"/>
    <d v="2013-05-17T03:59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4"/>
    <x v="13"/>
    <n v="97.36"/>
    <x v="0"/>
    <x v="4"/>
    <x v="331"/>
    <d v="2016-06-17T13:57:14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4"/>
    <x v="40"/>
    <n v="203.63"/>
    <x v="0"/>
    <x v="4"/>
    <x v="332"/>
    <d v="2015-10-28T08:00:0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4"/>
    <x v="105"/>
    <n v="188.31"/>
    <x v="0"/>
    <x v="4"/>
    <x v="333"/>
    <d v="2016-04-07T14:16:3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4"/>
    <x v="7"/>
    <n v="146.65"/>
    <x v="0"/>
    <x v="4"/>
    <x v="334"/>
    <d v="2015-05-15T19:00:0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4"/>
    <x v="33"/>
    <n v="109.19"/>
    <x v="0"/>
    <x v="4"/>
    <x v="335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4"/>
    <x v="16"/>
    <n v="59.25"/>
    <x v="0"/>
    <x v="4"/>
    <x v="336"/>
    <d v="2015-11-13T15:18:38"/>
    <x v="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4"/>
    <x v="7"/>
    <n v="97.9"/>
    <x v="0"/>
    <x v="4"/>
    <x v="337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4"/>
    <x v="5"/>
    <n v="70"/>
    <x v="0"/>
    <x v="4"/>
    <x v="338"/>
    <d v="2016-09-03T01:00:00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4"/>
    <x v="29"/>
    <n v="72.87"/>
    <x v="0"/>
    <x v="4"/>
    <x v="339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4"/>
    <x v="10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4"/>
    <x v="13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4"/>
    <x v="8"/>
    <n v="169.85"/>
    <x v="0"/>
    <x v="4"/>
    <x v="342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4"/>
    <x v="21"/>
    <n v="58.41"/>
    <x v="0"/>
    <x v="4"/>
    <x v="343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4"/>
    <x v="21"/>
    <n v="119.99"/>
    <x v="0"/>
    <x v="4"/>
    <x v="344"/>
    <d v="2015-06-01T02:20:0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4"/>
    <x v="4"/>
    <n v="99.86"/>
    <x v="0"/>
    <x v="4"/>
    <x v="345"/>
    <d v="2015-05-20T22:39:50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4"/>
    <x v="106"/>
    <n v="90.58"/>
    <x v="0"/>
    <x v="4"/>
    <x v="346"/>
    <d v="2015-10-14T12:00:2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4"/>
    <x v="20"/>
    <n v="117.77"/>
    <x v="0"/>
    <x v="4"/>
    <x v="347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4"/>
    <x v="33"/>
    <n v="86.55"/>
    <x v="0"/>
    <x v="4"/>
    <x v="348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4"/>
    <x v="13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4"/>
    <x v="41"/>
    <n v="129.82"/>
    <x v="0"/>
    <x v="4"/>
    <x v="350"/>
    <d v="2016-09-11T03:59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4"/>
    <x v="37"/>
    <n v="44.91"/>
    <x v="0"/>
    <x v="4"/>
    <x v="351"/>
    <d v="2016-04-07T22:09:14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4"/>
    <x v="16"/>
    <n v="40.76"/>
    <x v="0"/>
    <x v="4"/>
    <x v="352"/>
    <d v="2014-10-08T04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4"/>
    <x v="15"/>
    <n v="103.52"/>
    <x v="0"/>
    <x v="4"/>
    <x v="353"/>
    <d v="2015-11-19T20:00:19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4"/>
    <x v="3"/>
    <n v="125.45"/>
    <x v="0"/>
    <x v="4"/>
    <x v="354"/>
    <d v="2016-04-08T18:52:01"/>
    <x v="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4"/>
    <x v="31"/>
    <n v="246.61"/>
    <x v="0"/>
    <x v="4"/>
    <x v="355"/>
    <d v="2014-12-01T08:03:14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4"/>
    <x v="33"/>
    <n v="79.400000000000006"/>
    <x v="0"/>
    <x v="4"/>
    <x v="356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4"/>
    <x v="107"/>
    <n v="86.14"/>
    <x v="0"/>
    <x v="4"/>
    <x v="357"/>
    <d v="2015-04-24T05:19:57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4"/>
    <x v="33"/>
    <n v="193.05"/>
    <x v="0"/>
    <x v="4"/>
    <x v="358"/>
    <d v="2016-06-15T15:00:0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4"/>
    <x v="2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4"/>
    <x v="7"/>
    <n v="139.83000000000001"/>
    <x v="0"/>
    <x v="4"/>
    <x v="360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4"/>
    <x v="38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4"/>
    <x v="39"/>
    <n v="139.53"/>
    <x v="0"/>
    <x v="4"/>
    <x v="362"/>
    <d v="2014-08-08T00:00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4"/>
    <x v="7"/>
    <n v="347.85"/>
    <x v="0"/>
    <x v="4"/>
    <x v="363"/>
    <d v="2010-05-02T19:22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4"/>
    <x v="5"/>
    <n v="68.239999999999995"/>
    <x v="0"/>
    <x v="4"/>
    <x v="364"/>
    <d v="2014-06-21T03:59:0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4"/>
    <x v="3"/>
    <n v="239.94"/>
    <x v="0"/>
    <x v="4"/>
    <x v="365"/>
    <d v="2014-02-28T14:33:19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4"/>
    <x v="7"/>
    <n v="287.31"/>
    <x v="0"/>
    <x v="4"/>
    <x v="366"/>
    <d v="2012-05-20T19:01:58"/>
    <x v="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4"/>
    <x v="3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4"/>
    <x v="3"/>
    <n v="81.849999999999994"/>
    <x v="0"/>
    <x v="4"/>
    <x v="368"/>
    <d v="2015-03-15T13:32:02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4"/>
    <x v="5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4"/>
    <x v="108"/>
    <n v="709.42"/>
    <x v="0"/>
    <x v="4"/>
    <x v="370"/>
    <d v="2017-01-06T19:05:00"/>
    <x v="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4"/>
    <x v="35"/>
    <n v="161.26"/>
    <x v="0"/>
    <x v="4"/>
    <x v="371"/>
    <d v="2013-02-01T18:25:39"/>
    <x v="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4"/>
    <x v="105"/>
    <n v="41.78"/>
    <x v="0"/>
    <x v="4"/>
    <x v="372"/>
    <d v="2016-04-05T16:00:00"/>
    <x v="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4"/>
    <x v="13"/>
    <n v="89.89"/>
    <x v="0"/>
    <x v="4"/>
    <x v="373"/>
    <d v="2012-07-18T21:53:18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4"/>
    <x v="26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4"/>
    <x v="28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4"/>
    <x v="6"/>
    <n v="54.08"/>
    <x v="0"/>
    <x v="4"/>
    <x v="376"/>
    <d v="2016-08-25T10:51:56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4"/>
    <x v="35"/>
    <n v="103.22"/>
    <x v="0"/>
    <x v="4"/>
    <x v="377"/>
    <d v="2015-11-14T07:01:00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4"/>
    <x v="20"/>
    <n v="40.4"/>
    <x v="0"/>
    <x v="4"/>
    <x v="378"/>
    <d v="2016-01-25T23:52:0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4"/>
    <x v="31"/>
    <n v="116.86"/>
    <x v="0"/>
    <x v="4"/>
    <x v="379"/>
    <d v="2012-05-03T16:31:12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4"/>
    <x v="24"/>
    <n v="115.51"/>
    <x v="0"/>
    <x v="4"/>
    <x v="380"/>
    <d v="2016-01-23T17:16:32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4"/>
    <x v="2"/>
    <n v="104.31"/>
    <x v="0"/>
    <x v="4"/>
    <x v="381"/>
    <d v="2012-07-30T05:00:00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4"/>
    <x v="109"/>
    <n v="69.77"/>
    <x v="0"/>
    <x v="4"/>
    <x v="382"/>
    <d v="2012-09-06T17:01:40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4"/>
    <x v="110"/>
    <n v="43.02"/>
    <x v="0"/>
    <x v="4"/>
    <x v="383"/>
    <d v="2014-05-19T02:49:19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4"/>
    <x v="20"/>
    <n v="58.54"/>
    <x v="0"/>
    <x v="4"/>
    <x v="384"/>
    <d v="2015-01-06T18:45:47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4"/>
    <x v="6"/>
    <n v="111.8"/>
    <x v="0"/>
    <x v="4"/>
    <x v="385"/>
    <d v="2014-11-21T15:01:41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4"/>
    <x v="8"/>
    <n v="46.23"/>
    <x v="0"/>
    <x v="4"/>
    <x v="386"/>
    <d v="2015-08-10T22:49:5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4"/>
    <x v="111"/>
    <n v="144.69"/>
    <x v="0"/>
    <x v="4"/>
    <x v="387"/>
    <d v="2015-08-15T06:00:0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4"/>
    <x v="9"/>
    <n v="88.85"/>
    <x v="0"/>
    <x v="4"/>
    <x v="388"/>
    <d v="2016-07-28T01:49:4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4"/>
    <x v="112"/>
    <n v="81.75"/>
    <x v="0"/>
    <x v="4"/>
    <x v="389"/>
    <d v="2014-03-07T22:59:0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4"/>
    <x v="8"/>
    <n v="71.430000000000007"/>
    <x v="0"/>
    <x v="4"/>
    <x v="390"/>
    <d v="2015-05-08T00:52:52"/>
    <x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4"/>
    <x v="7"/>
    <n v="104.26"/>
    <x v="0"/>
    <x v="4"/>
    <x v="391"/>
    <d v="2011-12-18T00:59:00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4"/>
    <x v="7"/>
    <n v="90.62"/>
    <x v="0"/>
    <x v="4"/>
    <x v="392"/>
    <d v="2011-09-08T03:00:0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4"/>
    <x v="5"/>
    <n v="157.33000000000001"/>
    <x v="0"/>
    <x v="4"/>
    <x v="393"/>
    <d v="2013-10-10T17:00:52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4"/>
    <x v="20"/>
    <n v="105.18"/>
    <x v="0"/>
    <x v="4"/>
    <x v="394"/>
    <d v="2016-04-17T18:38:02"/>
    <x v="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4"/>
    <x v="29"/>
    <n v="58.72"/>
    <x v="0"/>
    <x v="4"/>
    <x v="395"/>
    <d v="2012-04-27T21:32:00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4"/>
    <x v="13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4"/>
    <x v="3"/>
    <n v="56.46"/>
    <x v="0"/>
    <x v="4"/>
    <x v="397"/>
    <d v="2010-09-01T03:44:00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4"/>
    <x v="105"/>
    <n v="140.1"/>
    <x v="0"/>
    <x v="4"/>
    <x v="398"/>
    <d v="2015-04-29T19:02:0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4"/>
    <x v="13"/>
    <n v="224.85"/>
    <x v="0"/>
    <x v="4"/>
    <x v="399"/>
    <d v="2016-12-14T12:00:00"/>
    <x v="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4"/>
    <x v="20"/>
    <n v="181.13"/>
    <x v="0"/>
    <x v="4"/>
    <x v="400"/>
    <d v="2014-05-17T03:30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4"/>
    <x v="3"/>
    <n v="711.04"/>
    <x v="0"/>
    <x v="4"/>
    <x v="401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4"/>
    <x v="24"/>
    <n v="65.88"/>
    <x v="0"/>
    <x v="4"/>
    <x v="402"/>
    <d v="2015-11-05T13:56:57"/>
    <x v="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4"/>
    <x v="2"/>
    <n v="75.19"/>
    <x v="0"/>
    <x v="4"/>
    <x v="403"/>
    <d v="2011-08-10T07:08:0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4"/>
    <x v="33"/>
    <n v="133.13999999999999"/>
    <x v="0"/>
    <x v="4"/>
    <x v="404"/>
    <d v="2014-02-05T23:04:00"/>
    <x v="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4"/>
    <x v="29"/>
    <n v="55.2"/>
    <x v="0"/>
    <x v="4"/>
    <x v="405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4"/>
    <x v="29"/>
    <n v="86.16"/>
    <x v="0"/>
    <x v="4"/>
    <x v="406"/>
    <d v="2011-05-09T05:59:00"/>
    <x v="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4"/>
    <x v="21"/>
    <n v="92.32"/>
    <x v="0"/>
    <x v="4"/>
    <x v="407"/>
    <d v="2011-11-19T21:54:1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4"/>
    <x v="7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4"/>
    <x v="0"/>
    <n v="45.6"/>
    <x v="0"/>
    <x v="4"/>
    <x v="409"/>
    <d v="2016-07-22T20:42:24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4"/>
    <x v="30"/>
    <n v="183.29"/>
    <x v="0"/>
    <x v="4"/>
    <x v="410"/>
    <d v="2015-06-18T23:33:17"/>
    <x v="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4"/>
    <x v="7"/>
    <n v="125.79"/>
    <x v="0"/>
    <x v="4"/>
    <x v="411"/>
    <d v="2013-12-22T05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4"/>
    <x v="37"/>
    <n v="57.65"/>
    <x v="0"/>
    <x v="4"/>
    <x v="412"/>
    <d v="2012-07-25T17:49:3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4"/>
    <x v="2"/>
    <n v="78.66"/>
    <x v="0"/>
    <x v="4"/>
    <x v="413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4"/>
    <x v="33"/>
    <n v="91.48"/>
    <x v="0"/>
    <x v="4"/>
    <x v="414"/>
    <d v="2013-10-12T01:31:05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4"/>
    <x v="21"/>
    <n v="68.099999999999994"/>
    <x v="0"/>
    <x v="4"/>
    <x v="415"/>
    <d v="2014-10-17T12:00:00"/>
    <x v="6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4"/>
    <x v="28"/>
    <n v="48.09"/>
    <x v="0"/>
    <x v="4"/>
    <x v="416"/>
    <d v="2014-02-08T09:30:31"/>
    <x v="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4"/>
    <x v="8"/>
    <n v="202.42"/>
    <x v="0"/>
    <x v="4"/>
    <x v="417"/>
    <d v="2013-04-08T04:33:00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4"/>
    <x v="7"/>
    <n v="216.75"/>
    <x v="0"/>
    <x v="4"/>
    <x v="418"/>
    <d v="2015-07-23T06:46:37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4"/>
    <x v="8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5"/>
    <x v="50"/>
    <n v="4.83"/>
    <x v="0"/>
    <x v="5"/>
    <x v="420"/>
    <d v="2014-03-14T04:40:31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5"/>
    <x v="53"/>
    <n v="50.17"/>
    <x v="0"/>
    <x v="5"/>
    <x v="421"/>
    <d v="2015-08-21T11:47:3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5"/>
    <x v="60"/>
    <n v="35.83"/>
    <x v="0"/>
    <x v="5"/>
    <x v="422"/>
    <d v="2014-09-11T06:14:57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5"/>
    <x v="60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5"/>
    <x v="113"/>
    <n v="40.78"/>
    <x v="0"/>
    <x v="5"/>
    <x v="424"/>
    <d v="2012-03-26T08:01:39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5"/>
    <x v="50"/>
    <n v="3"/>
    <x v="0"/>
    <x v="5"/>
    <x v="425"/>
    <d v="2015-11-27T21:40:04"/>
    <x v="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5"/>
    <x v="60"/>
    <n v="16.63"/>
    <x v="0"/>
    <x v="5"/>
    <x v="426"/>
    <d v="2016-03-01T17:05:14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5"/>
    <x v="50"/>
    <n v="0"/>
    <x v="0"/>
    <x v="5"/>
    <x v="427"/>
    <d v="2015-10-22T18:59:00"/>
    <x v="6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5"/>
    <x v="52"/>
    <n v="52"/>
    <x v="0"/>
    <x v="5"/>
    <x v="428"/>
    <d v="2014-06-16T22:00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5"/>
    <x v="50"/>
    <n v="0"/>
    <x v="0"/>
    <x v="5"/>
    <x v="429"/>
    <d v="2009-11-27T04:59:00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5"/>
    <x v="53"/>
    <n v="4.8"/>
    <x v="0"/>
    <x v="5"/>
    <x v="430"/>
    <d v="2013-09-11T02:34:27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5"/>
    <x v="51"/>
    <n v="51.88"/>
    <x v="0"/>
    <x v="5"/>
    <x v="431"/>
    <d v="2016-07-05T20:54:43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5"/>
    <x v="54"/>
    <n v="71.25"/>
    <x v="0"/>
    <x v="5"/>
    <x v="432"/>
    <d v="2015-10-21T17:26:21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5"/>
    <x v="50"/>
    <n v="0"/>
    <x v="0"/>
    <x v="5"/>
    <x v="433"/>
    <d v="2015-10-11T15:07:02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5"/>
    <x v="62"/>
    <n v="62.5"/>
    <x v="0"/>
    <x v="5"/>
    <x v="434"/>
    <d v="2013-12-01T21:01:42"/>
    <x v="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5"/>
    <x v="50"/>
    <n v="1"/>
    <x v="0"/>
    <x v="5"/>
    <x v="435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5"/>
    <x v="50"/>
    <n v="0"/>
    <x v="0"/>
    <x v="5"/>
    <x v="436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5"/>
    <x v="50"/>
    <n v="0"/>
    <x v="0"/>
    <x v="5"/>
    <x v="437"/>
    <d v="2016-10-08T07:38:46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5"/>
    <x v="114"/>
    <n v="170.55"/>
    <x v="0"/>
    <x v="5"/>
    <x v="438"/>
    <d v="2015-11-18T07:15:58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5"/>
    <x v="50"/>
    <n v="0"/>
    <x v="0"/>
    <x v="5"/>
    <x v="439"/>
    <d v="2014-10-17T18:16:58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5"/>
    <x v="50"/>
    <n v="5"/>
    <x v="0"/>
    <x v="5"/>
    <x v="440"/>
    <d v="2016-03-24T22:39:13"/>
    <x v="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5"/>
    <x v="50"/>
    <n v="0"/>
    <x v="0"/>
    <x v="5"/>
    <x v="441"/>
    <d v="2013-11-02T19:03:16"/>
    <x v="1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5"/>
    <x v="115"/>
    <n v="393.59"/>
    <x v="0"/>
    <x v="5"/>
    <x v="442"/>
    <d v="2015-02-19T21:19:43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5"/>
    <x v="5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5"/>
    <x v="62"/>
    <n v="50"/>
    <x v="0"/>
    <x v="5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5"/>
    <x v="50"/>
    <n v="1"/>
    <x v="0"/>
    <x v="5"/>
    <x v="445"/>
    <d v="2015-05-21T08:02:55"/>
    <x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5"/>
    <x v="113"/>
    <n v="47.88"/>
    <x v="0"/>
    <x v="5"/>
    <x v="446"/>
    <d v="2015-03-04T02:00:2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5"/>
    <x v="50"/>
    <n v="5"/>
    <x v="0"/>
    <x v="5"/>
    <x v="447"/>
    <d v="2013-03-23T12:19:23"/>
    <x v="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5"/>
    <x v="56"/>
    <n v="20.5"/>
    <x v="0"/>
    <x v="5"/>
    <x v="448"/>
    <d v="2014-05-14T18:11:35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5"/>
    <x v="53"/>
    <n v="9"/>
    <x v="0"/>
    <x v="5"/>
    <x v="449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5"/>
    <x v="60"/>
    <n v="56.57"/>
    <x v="0"/>
    <x v="5"/>
    <x v="450"/>
    <d v="2014-02-14T22:43:2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5"/>
    <x v="5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5"/>
    <x v="116"/>
    <n v="40"/>
    <x v="0"/>
    <x v="5"/>
    <x v="452"/>
    <d v="2015-05-13T16:53:35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5"/>
    <x v="50"/>
    <n v="13"/>
    <x v="0"/>
    <x v="5"/>
    <x v="453"/>
    <d v="2015-02-19T19:47:59"/>
    <x v="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5"/>
    <x v="60"/>
    <n v="16.399999999999999"/>
    <x v="0"/>
    <x v="5"/>
    <x v="454"/>
    <d v="2014-11-26T13:14:0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5"/>
    <x v="50"/>
    <n v="22.5"/>
    <x v="0"/>
    <x v="5"/>
    <x v="455"/>
    <d v="2012-04-17T00:31:0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5"/>
    <x v="60"/>
    <n v="20.329999999999998"/>
    <x v="0"/>
    <x v="5"/>
    <x v="456"/>
    <d v="2013-10-22T03:59:0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5"/>
    <x v="50"/>
    <n v="0"/>
    <x v="0"/>
    <x v="5"/>
    <x v="457"/>
    <d v="2014-08-16T18:25:12"/>
    <x v="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5"/>
    <x v="59"/>
    <n v="16.760000000000002"/>
    <x v="0"/>
    <x v="5"/>
    <x v="458"/>
    <d v="2013-05-14T16:47:40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5"/>
    <x v="50"/>
    <n v="25"/>
    <x v="0"/>
    <x v="5"/>
    <x v="459"/>
    <d v="2011-11-13T16:22:07"/>
    <x v="5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5"/>
    <x v="50"/>
    <n v="12.5"/>
    <x v="0"/>
    <x v="5"/>
    <x v="460"/>
    <d v="2014-06-01T04:00:00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5"/>
    <x v="50"/>
    <n v="0"/>
    <x v="0"/>
    <x v="5"/>
    <x v="461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5"/>
    <x v="50"/>
    <n v="0"/>
    <x v="0"/>
    <x v="5"/>
    <x v="462"/>
    <d v="2011-08-10T03:02:21"/>
    <x v="7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5"/>
    <x v="53"/>
    <n v="113.64"/>
    <x v="0"/>
    <x v="5"/>
    <x v="463"/>
    <d v="2011-09-24T17:02:33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5"/>
    <x v="50"/>
    <n v="1"/>
    <x v="0"/>
    <x v="5"/>
    <x v="464"/>
    <d v="2016-05-18T20:22:15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5"/>
    <x v="117"/>
    <n v="17.25"/>
    <x v="0"/>
    <x v="5"/>
    <x v="465"/>
    <d v="2014-06-27T02:52:54"/>
    <x v="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5"/>
    <x v="60"/>
    <n v="15.2"/>
    <x v="0"/>
    <x v="5"/>
    <x v="466"/>
    <d v="2012-09-07T22:37:44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5"/>
    <x v="66"/>
    <n v="110.64"/>
    <x v="0"/>
    <x v="5"/>
    <x v="467"/>
    <d v="2012-09-28T16:18:54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5"/>
    <x v="50"/>
    <n v="0"/>
    <x v="0"/>
    <x v="5"/>
    <x v="468"/>
    <d v="2012-07-11T03:51:05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5"/>
    <x v="50"/>
    <n v="0"/>
    <x v="0"/>
    <x v="5"/>
    <x v="469"/>
    <d v="2014-09-05T23:45:2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5"/>
    <x v="60"/>
    <n v="25.5"/>
    <x v="0"/>
    <x v="5"/>
    <x v="470"/>
    <d v="2014-01-16T04:00:00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5"/>
    <x v="81"/>
    <n v="38.479999999999997"/>
    <x v="0"/>
    <x v="5"/>
    <x v="471"/>
    <d v="2014-04-19T16:19:39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5"/>
    <x v="82"/>
    <n v="28.2"/>
    <x v="0"/>
    <x v="5"/>
    <x v="472"/>
    <d v="2014-08-23T22:08:38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5"/>
    <x v="56"/>
    <n v="61.5"/>
    <x v="0"/>
    <x v="5"/>
    <x v="473"/>
    <d v="2014-09-17T16:45:19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5"/>
    <x v="50"/>
    <n v="1"/>
    <x v="0"/>
    <x v="5"/>
    <x v="474"/>
    <d v="2017-02-17T07:53:49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5"/>
    <x v="50"/>
    <n v="0"/>
    <x v="0"/>
    <x v="5"/>
    <x v="475"/>
    <d v="2015-05-06T02:04:03"/>
    <x v="4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5"/>
    <x v="53"/>
    <n v="39.57"/>
    <x v="0"/>
    <x v="5"/>
    <x v="476"/>
    <d v="2014-06-03T03:59:0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5"/>
    <x v="50"/>
    <n v="0"/>
    <x v="0"/>
    <x v="5"/>
    <x v="477"/>
    <d v="2012-05-18T20:02:14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5"/>
    <x v="50"/>
    <n v="0"/>
    <x v="0"/>
    <x v="5"/>
    <x v="478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5"/>
    <x v="69"/>
    <n v="88.8"/>
    <x v="0"/>
    <x v="5"/>
    <x v="479"/>
    <d v="2014-11-21T10:47:15"/>
    <x v="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5"/>
    <x v="118"/>
    <n v="55.46"/>
    <x v="0"/>
    <x v="5"/>
    <x v="480"/>
    <d v="2013-08-09T12:00:15"/>
    <x v="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5"/>
    <x v="52"/>
    <n v="87.14"/>
    <x v="0"/>
    <x v="5"/>
    <x v="481"/>
    <d v="2012-10-10T16:08:09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5"/>
    <x v="50"/>
    <n v="10"/>
    <x v="0"/>
    <x v="5"/>
    <x v="482"/>
    <d v="2016-04-14T14:34:00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5"/>
    <x v="119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5"/>
    <x v="50"/>
    <n v="13.55"/>
    <x v="0"/>
    <x v="5"/>
    <x v="484"/>
    <d v="2015-11-05T23:32:52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5"/>
    <x v="66"/>
    <n v="66.52"/>
    <x v="0"/>
    <x v="5"/>
    <x v="485"/>
    <d v="2013-05-17T12:08:19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5"/>
    <x v="50"/>
    <n v="50"/>
    <x v="0"/>
    <x v="5"/>
    <x v="486"/>
    <d v="2014-06-01T22:37:19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5"/>
    <x v="50"/>
    <n v="0"/>
    <x v="0"/>
    <x v="5"/>
    <x v="487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5"/>
    <x v="50"/>
    <n v="0"/>
    <x v="0"/>
    <x v="5"/>
    <x v="488"/>
    <d v="2017-01-09T01:18:2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5"/>
    <x v="50"/>
    <n v="71.67"/>
    <x v="0"/>
    <x v="5"/>
    <x v="489"/>
    <d v="2012-01-05T11:33:00"/>
    <x v="4"/>
  </r>
  <r>
    <n v="490"/>
    <s v="PROJECT IS CANCELLED"/>
    <s v="Cancelled"/>
    <n v="1000"/>
    <n v="0"/>
    <x v="2"/>
    <s v="US"/>
    <s v="USD"/>
    <n v="1345677285"/>
    <x v="490"/>
    <b v="0"/>
    <n v="0"/>
    <b v="0"/>
    <x v="5"/>
    <x v="50"/>
    <n v="0"/>
    <x v="0"/>
    <x v="5"/>
    <x v="490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5"/>
    <x v="50"/>
    <n v="0"/>
    <x v="0"/>
    <x v="5"/>
    <x v="491"/>
    <d v="2016-01-27T23:34:59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5"/>
    <x v="50"/>
    <n v="0"/>
    <x v="0"/>
    <x v="5"/>
    <x v="492"/>
    <d v="2016-10-13T00:50:30"/>
    <x v="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5"/>
    <x v="50"/>
    <n v="0"/>
    <x v="0"/>
    <x v="5"/>
    <x v="493"/>
    <d v="2015-05-20T17:25:38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5"/>
    <x v="50"/>
    <n v="10.33"/>
    <x v="0"/>
    <x v="5"/>
    <x v="494"/>
    <d v="2014-07-03T03:00:00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5"/>
    <x v="50"/>
    <n v="0"/>
    <x v="0"/>
    <x v="5"/>
    <x v="495"/>
    <d v="2015-07-16T19:51:45"/>
    <x v="3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5"/>
    <x v="50"/>
    <n v="1"/>
    <x v="0"/>
    <x v="5"/>
    <x v="496"/>
    <d v="2014-02-10T22:21:14"/>
    <x v="1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5"/>
    <x v="60"/>
    <n v="10"/>
    <x v="0"/>
    <x v="5"/>
    <x v="497"/>
    <d v="2014-12-25T05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5"/>
    <x v="62"/>
    <n v="136.09"/>
    <x v="0"/>
    <x v="5"/>
    <x v="498"/>
    <d v="2011-12-23T18:17:29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5"/>
    <x v="54"/>
    <n v="73.459999999999994"/>
    <x v="0"/>
    <x v="5"/>
    <x v="499"/>
    <d v="2009-10-12T20:59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5"/>
    <x v="56"/>
    <n v="53.75"/>
    <x v="0"/>
    <x v="5"/>
    <x v="500"/>
    <d v="2010-05-08T22:16:00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5"/>
    <x v="50"/>
    <n v="0"/>
    <x v="0"/>
    <x v="5"/>
    <x v="501"/>
    <d v="2011-07-09T05:37:31"/>
    <x v="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5"/>
    <x v="60"/>
    <n v="57.5"/>
    <x v="0"/>
    <x v="5"/>
    <x v="502"/>
    <d v="2012-03-18T12:17:0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5"/>
    <x v="53"/>
    <n v="12.67"/>
    <x v="0"/>
    <x v="5"/>
    <x v="503"/>
    <d v="2015-01-17T12:38:23"/>
    <x v="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5"/>
    <x v="60"/>
    <n v="67"/>
    <x v="0"/>
    <x v="5"/>
    <x v="504"/>
    <d v="2012-04-10T22:36:27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5"/>
    <x v="50"/>
    <n v="3.71"/>
    <x v="0"/>
    <x v="5"/>
    <x v="505"/>
    <d v="2015-12-25T02:21:26"/>
    <x v="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5"/>
    <x v="5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5"/>
    <x v="56"/>
    <n v="64"/>
    <x v="0"/>
    <x v="5"/>
    <x v="507"/>
    <d v="2012-10-19T23:00:5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5"/>
    <x v="60"/>
    <n v="133.33000000000001"/>
    <x v="0"/>
    <x v="5"/>
    <x v="508"/>
    <d v="2012-05-25T14:1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5"/>
    <x v="50"/>
    <n v="10"/>
    <x v="0"/>
    <x v="5"/>
    <x v="509"/>
    <d v="2015-06-28T15:09:3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5"/>
    <x v="50"/>
    <n v="0"/>
    <x v="0"/>
    <x v="5"/>
    <x v="510"/>
    <d v="2016-03-01T04:13:59"/>
    <x v="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5"/>
    <x v="56"/>
    <n v="30"/>
    <x v="0"/>
    <x v="5"/>
    <x v="511"/>
    <d v="2013-04-06T06:16:22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5"/>
    <x v="50"/>
    <n v="5.5"/>
    <x v="0"/>
    <x v="5"/>
    <x v="512"/>
    <d v="2016-11-20T18:48:47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5"/>
    <x v="51"/>
    <n v="102.38"/>
    <x v="0"/>
    <x v="5"/>
    <x v="513"/>
    <d v="2016-08-15T07:00:00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5"/>
    <x v="56"/>
    <n v="16.670000000000002"/>
    <x v="0"/>
    <x v="5"/>
    <x v="514"/>
    <d v="2014-08-09T14:44:07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5"/>
    <x v="78"/>
    <n v="725.03"/>
    <x v="0"/>
    <x v="5"/>
    <x v="515"/>
    <d v="2015-12-29T11:46:41"/>
    <x v="3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5"/>
    <x v="50"/>
    <n v="0"/>
    <x v="0"/>
    <x v="5"/>
    <x v="516"/>
    <d v="2015-05-27T18:41:2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5"/>
    <x v="60"/>
    <n v="68.33"/>
    <x v="0"/>
    <x v="5"/>
    <x v="517"/>
    <d v="2017-02-02T14:46:01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5"/>
    <x v="50"/>
    <n v="0"/>
    <x v="0"/>
    <x v="5"/>
    <x v="518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5"/>
    <x v="61"/>
    <n v="39.229999999999997"/>
    <x v="0"/>
    <x v="5"/>
    <x v="519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6"/>
    <x v="21"/>
    <n v="150.15"/>
    <x v="1"/>
    <x v="6"/>
    <x v="520"/>
    <d v="2015-12-1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6"/>
    <x v="2"/>
    <n v="93.43"/>
    <x v="1"/>
    <x v="6"/>
    <x v="521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6"/>
    <x v="41"/>
    <n v="110.97"/>
    <x v="1"/>
    <x v="6"/>
    <x v="522"/>
    <d v="2016-03-20T23:58:45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6"/>
    <x v="10"/>
    <n v="71.790000000000006"/>
    <x v="1"/>
    <x v="6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6"/>
    <x v="15"/>
    <n v="29.26"/>
    <x v="1"/>
    <x v="6"/>
    <x v="524"/>
    <d v="2016-06-01T17:12:49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6"/>
    <x v="8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6"/>
    <x v="35"/>
    <n v="74.349999999999994"/>
    <x v="1"/>
    <x v="6"/>
    <x v="526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6"/>
    <x v="7"/>
    <n v="63.83"/>
    <x v="1"/>
    <x v="6"/>
    <x v="527"/>
    <d v="2017-02-17T16:05:00"/>
    <x v="3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6"/>
    <x v="31"/>
    <n v="44.33"/>
    <x v="1"/>
    <x v="6"/>
    <x v="528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6"/>
    <x v="22"/>
    <n v="86.94"/>
    <x v="1"/>
    <x v="6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6"/>
    <x v="29"/>
    <n v="126.55"/>
    <x v="1"/>
    <x v="6"/>
    <x v="530"/>
    <d v="2015-06-24T02:00:00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6"/>
    <x v="8"/>
    <n v="129.03"/>
    <x v="1"/>
    <x v="6"/>
    <x v="531"/>
    <d v="2016-12-17T06:59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6"/>
    <x v="4"/>
    <n v="71.239999999999995"/>
    <x v="1"/>
    <x v="6"/>
    <x v="532"/>
    <d v="2016-05-13T00:10:08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6"/>
    <x v="8"/>
    <n v="117.88"/>
    <x v="1"/>
    <x v="6"/>
    <x v="533"/>
    <d v="2016-05-16T10:26:0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6"/>
    <x v="2"/>
    <n v="327.08"/>
    <x v="1"/>
    <x v="6"/>
    <x v="534"/>
    <d v="2015-11-01T23:00:00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6"/>
    <x v="33"/>
    <n v="34.75"/>
    <x v="1"/>
    <x v="6"/>
    <x v="535"/>
    <d v="2017-01-06T13:05:05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6"/>
    <x v="90"/>
    <n v="100.06"/>
    <x v="1"/>
    <x v="6"/>
    <x v="536"/>
    <d v="2015-08-03T18:0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6"/>
    <x v="10"/>
    <n v="40.85"/>
    <x v="1"/>
    <x v="6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6"/>
    <x v="120"/>
    <n v="252.02"/>
    <x v="1"/>
    <x v="6"/>
    <x v="538"/>
    <d v="2016-05-13T19:04:23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6"/>
    <x v="7"/>
    <n v="25.16"/>
    <x v="1"/>
    <x v="6"/>
    <x v="539"/>
    <d v="2016-07-05T01:11:47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7"/>
    <x v="50"/>
    <n v="1"/>
    <x v="2"/>
    <x v="7"/>
    <x v="540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7"/>
    <x v="60"/>
    <n v="25"/>
    <x v="2"/>
    <x v="7"/>
    <x v="541"/>
    <d v="2015-10-29T01:07:14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7"/>
    <x v="50"/>
    <n v="1"/>
    <x v="2"/>
    <x v="7"/>
    <x v="542"/>
    <d v="2016-05-03T16:41:56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7"/>
    <x v="50"/>
    <n v="35"/>
    <x v="2"/>
    <x v="7"/>
    <x v="543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7"/>
    <x v="60"/>
    <n v="3"/>
    <x v="2"/>
    <x v="7"/>
    <x v="544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7"/>
    <x v="117"/>
    <n v="402.71"/>
    <x v="2"/>
    <x v="7"/>
    <x v="545"/>
    <d v="2015-11-15T15:13:09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7"/>
    <x v="50"/>
    <n v="26"/>
    <x v="2"/>
    <x v="7"/>
    <x v="546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7"/>
    <x v="50"/>
    <n v="0"/>
    <x v="2"/>
    <x v="7"/>
    <x v="547"/>
    <d v="2016-02-10T16:42:44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7"/>
    <x v="50"/>
    <n v="9"/>
    <x v="2"/>
    <x v="7"/>
    <x v="5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7"/>
    <x v="56"/>
    <n v="8.5"/>
    <x v="2"/>
    <x v="7"/>
    <x v="549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7"/>
    <x v="60"/>
    <n v="8.75"/>
    <x v="2"/>
    <x v="7"/>
    <x v="550"/>
    <d v="2017-01-31T05:00:0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7"/>
    <x v="62"/>
    <n v="135.04"/>
    <x v="2"/>
    <x v="7"/>
    <x v="551"/>
    <d v="2015-08-01T17:53:00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7"/>
    <x v="50"/>
    <n v="0"/>
    <x v="2"/>
    <x v="7"/>
    <x v="55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7"/>
    <x v="50"/>
    <n v="20.5"/>
    <x v="2"/>
    <x v="7"/>
    <x v="553"/>
    <d v="2014-11-14T18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7"/>
    <x v="121"/>
    <n v="64.36"/>
    <x v="2"/>
    <x v="7"/>
    <x v="554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7"/>
    <x v="50"/>
    <n v="0"/>
    <x v="2"/>
    <x v="7"/>
    <x v="555"/>
    <d v="2016-06-12T08:29:03"/>
    <x v="1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7"/>
    <x v="56"/>
    <n v="200"/>
    <x v="2"/>
    <x v="7"/>
    <x v="556"/>
    <d v="2016-01-06T20:38:37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7"/>
    <x v="60"/>
    <n v="68.3"/>
    <x v="2"/>
    <x v="7"/>
    <x v="557"/>
    <d v="2016-12-02T23:36:43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7"/>
    <x v="50"/>
    <n v="0"/>
    <x v="2"/>
    <x v="7"/>
    <x v="558"/>
    <d v="2015-03-24T20:11:45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7"/>
    <x v="50"/>
    <n v="50"/>
    <x v="2"/>
    <x v="7"/>
    <x v="559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7"/>
    <x v="5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7"/>
    <x v="50"/>
    <n v="27.5"/>
    <x v="2"/>
    <x v="7"/>
    <x v="561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7"/>
    <x v="50"/>
    <n v="0"/>
    <x v="2"/>
    <x v="7"/>
    <x v="562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7"/>
    <x v="50"/>
    <n v="34"/>
    <x v="2"/>
    <x v="7"/>
    <x v="56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7"/>
    <x v="50"/>
    <n v="1"/>
    <x v="2"/>
    <x v="7"/>
    <x v="564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7"/>
    <x v="50"/>
    <n v="0"/>
    <x v="2"/>
    <x v="7"/>
    <x v="565"/>
    <d v="2015-07-10T18:50:49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7"/>
    <x v="50"/>
    <n v="1"/>
    <x v="2"/>
    <x v="7"/>
    <x v="566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7"/>
    <x v="5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7"/>
    <x v="60"/>
    <n v="49"/>
    <x v="2"/>
    <x v="7"/>
    <x v="568"/>
    <d v="2016-01-16T11:00:00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7"/>
    <x v="60"/>
    <n v="20"/>
    <x v="2"/>
    <x v="7"/>
    <x v="569"/>
    <d v="2016-01-01T20:20:12"/>
    <x v="3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7"/>
    <x v="50"/>
    <n v="142"/>
    <x v="2"/>
    <x v="7"/>
    <x v="570"/>
    <d v="2016-02-18T19:09:29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7"/>
    <x v="50"/>
    <n v="53"/>
    <x v="2"/>
    <x v="7"/>
    <x v="571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7"/>
    <x v="50"/>
    <n v="0"/>
    <x v="2"/>
    <x v="7"/>
    <x v="572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7"/>
    <x v="5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7"/>
    <x v="60"/>
    <n v="20"/>
    <x v="2"/>
    <x v="7"/>
    <x v="57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7"/>
    <x v="50"/>
    <n v="64.75"/>
    <x v="2"/>
    <x v="7"/>
    <x v="575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7"/>
    <x v="50"/>
    <n v="1"/>
    <x v="2"/>
    <x v="7"/>
    <x v="576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7"/>
    <x v="50"/>
    <n v="10"/>
    <x v="2"/>
    <x v="7"/>
    <x v="577"/>
    <d v="2016-05-20T14:08:22"/>
    <x v="3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7"/>
    <x v="50"/>
    <n v="2"/>
    <x v="2"/>
    <x v="7"/>
    <x v="578"/>
    <d v="2015-09-07T13:53:13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7"/>
    <x v="60"/>
    <n v="35"/>
    <x v="2"/>
    <x v="7"/>
    <x v="579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7"/>
    <x v="50"/>
    <n v="1"/>
    <x v="2"/>
    <x v="7"/>
    <x v="580"/>
    <d v="2016-09-22T21:47:47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7"/>
    <x v="50"/>
    <n v="0"/>
    <x v="2"/>
    <x v="7"/>
    <x v="581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7"/>
    <x v="50"/>
    <n v="0"/>
    <x v="2"/>
    <x v="7"/>
    <x v="582"/>
    <d v="2015-03-15T18:00:00"/>
    <x v="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7"/>
    <x v="50"/>
    <n v="1"/>
    <x v="2"/>
    <x v="7"/>
    <x v="583"/>
    <d v="2015-03-19T21:31:27"/>
    <x v="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7"/>
    <x v="60"/>
    <n v="5"/>
    <x v="2"/>
    <x v="7"/>
    <x v="584"/>
    <d v="2015-03-16T16:11:56"/>
    <x v="1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7"/>
    <x v="50"/>
    <n v="0"/>
    <x v="2"/>
    <x v="7"/>
    <x v="585"/>
    <d v="2015-12-01T00:00:00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7"/>
    <x v="60"/>
    <n v="14"/>
    <x v="2"/>
    <x v="7"/>
    <x v="586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7"/>
    <x v="114"/>
    <n v="389.29"/>
    <x v="2"/>
    <x v="7"/>
    <x v="587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7"/>
    <x v="56"/>
    <n v="150.5"/>
    <x v="2"/>
    <x v="7"/>
    <x v="588"/>
    <d v="2016-11-17T19:28:06"/>
    <x v="1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7"/>
    <x v="50"/>
    <n v="1"/>
    <x v="2"/>
    <x v="7"/>
    <x v="589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7"/>
    <x v="65"/>
    <n v="24.78"/>
    <x v="2"/>
    <x v="7"/>
    <x v="590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7"/>
    <x v="50"/>
    <n v="30.5"/>
    <x v="2"/>
    <x v="7"/>
    <x v="591"/>
    <d v="2015-07-22T13:02:10"/>
    <x v="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7"/>
    <x v="56"/>
    <n v="250"/>
    <x v="2"/>
    <x v="7"/>
    <x v="592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7"/>
    <x v="61"/>
    <n v="16.43"/>
    <x v="2"/>
    <x v="7"/>
    <x v="593"/>
    <d v="2015-04-06T15:15:45"/>
    <x v="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7"/>
    <x v="50"/>
    <n v="13"/>
    <x v="2"/>
    <x v="7"/>
    <x v="594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7"/>
    <x v="50"/>
    <n v="53.25"/>
    <x v="2"/>
    <x v="7"/>
    <x v="595"/>
    <d v="2015-05-04T01:40:38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7"/>
    <x v="50"/>
    <n v="3"/>
    <x v="2"/>
    <x v="7"/>
    <x v="596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7"/>
    <x v="50"/>
    <n v="10"/>
    <x v="2"/>
    <x v="7"/>
    <x v="597"/>
    <d v="2016-07-31T16:00:00"/>
    <x v="3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7"/>
    <x v="122"/>
    <n v="121.43"/>
    <x v="2"/>
    <x v="7"/>
    <x v="598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7"/>
    <x v="50"/>
    <n v="15.5"/>
    <x v="2"/>
    <x v="7"/>
    <x v="599"/>
    <d v="2015-03-08T15:16:00"/>
    <x v="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7"/>
    <x v="53"/>
    <n v="100"/>
    <x v="2"/>
    <x v="7"/>
    <x v="600"/>
    <d v="2015-05-09T19:09:22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7"/>
    <x v="60"/>
    <n v="23.33"/>
    <x v="2"/>
    <x v="7"/>
    <x v="601"/>
    <d v="2014-12-26T20:35:39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7"/>
    <x v="50"/>
    <n v="0"/>
    <x v="2"/>
    <x v="7"/>
    <x v="60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7"/>
    <x v="65"/>
    <n v="45.39"/>
    <x v="2"/>
    <x v="7"/>
    <x v="60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7"/>
    <x v="50"/>
    <n v="0"/>
    <x v="2"/>
    <x v="7"/>
    <x v="604"/>
    <d v="2014-08-28T00:50:56"/>
    <x v="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7"/>
    <x v="56"/>
    <n v="16.38"/>
    <x v="2"/>
    <x v="7"/>
    <x v="605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7"/>
    <x v="50"/>
    <n v="10"/>
    <x v="2"/>
    <x v="7"/>
    <x v="606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7"/>
    <x v="50"/>
    <n v="0"/>
    <x v="2"/>
    <x v="7"/>
    <x v="607"/>
    <d v="2015-11-22T20:48:56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7"/>
    <x v="60"/>
    <n v="292.2"/>
    <x v="2"/>
    <x v="7"/>
    <x v="608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7"/>
    <x v="60"/>
    <n v="5"/>
    <x v="2"/>
    <x v="7"/>
    <x v="609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7"/>
    <x v="50"/>
    <n v="0"/>
    <x v="2"/>
    <x v="7"/>
    <x v="610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7"/>
    <x v="50"/>
    <n v="0"/>
    <x v="2"/>
    <x v="7"/>
    <x v="611"/>
    <d v="2016-01-19T13:27:17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7"/>
    <x v="50"/>
    <n v="0"/>
    <x v="2"/>
    <x v="7"/>
    <x v="612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7"/>
    <x v="70"/>
    <n v="105.93"/>
    <x v="2"/>
    <x v="7"/>
    <x v="613"/>
    <d v="2015-10-01T04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7"/>
    <x v="50"/>
    <n v="0"/>
    <x v="2"/>
    <x v="7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7"/>
    <x v="50"/>
    <n v="0"/>
    <x v="2"/>
    <x v="7"/>
    <x v="615"/>
    <d v="2015-09-25T02:55:59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7"/>
    <x v="5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7"/>
    <x v="56"/>
    <n v="20"/>
    <x v="2"/>
    <x v="7"/>
    <x v="617"/>
    <d v="2015-05-08T08:14:03"/>
    <x v="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7"/>
    <x v="50"/>
    <n v="0"/>
    <x v="2"/>
    <x v="7"/>
    <x v="618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7"/>
    <x v="50"/>
    <n v="1"/>
    <x v="2"/>
    <x v="7"/>
    <x v="619"/>
    <d v="2014-11-25T16:36:3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7"/>
    <x v="60"/>
    <n v="300"/>
    <x v="2"/>
    <x v="7"/>
    <x v="620"/>
    <d v="2014-08-25T17:12:18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7"/>
    <x v="60"/>
    <n v="87"/>
    <x v="2"/>
    <x v="7"/>
    <x v="621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7"/>
    <x v="52"/>
    <n v="37.89"/>
    <x v="2"/>
    <x v="7"/>
    <x v="622"/>
    <d v="2016-07-01T18:35:38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7"/>
    <x v="50"/>
    <n v="0"/>
    <x v="2"/>
    <x v="7"/>
    <x v="623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7"/>
    <x v="50"/>
    <n v="0"/>
    <x v="2"/>
    <x v="7"/>
    <x v="624"/>
    <d v="2015-05-14T23:44:0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7"/>
    <x v="50"/>
    <n v="0"/>
    <x v="2"/>
    <x v="7"/>
    <x v="625"/>
    <d v="2017-03-26T20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7"/>
    <x v="123"/>
    <n v="111.41"/>
    <x v="2"/>
    <x v="7"/>
    <x v="626"/>
    <d v="2015-08-15T13:22:0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7"/>
    <x v="50"/>
    <n v="90"/>
    <x v="2"/>
    <x v="7"/>
    <x v="627"/>
    <d v="2016-03-14T23:00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7"/>
    <x v="50"/>
    <n v="0"/>
    <x v="2"/>
    <x v="7"/>
    <x v="628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7"/>
    <x v="50"/>
    <n v="116.67"/>
    <x v="2"/>
    <x v="7"/>
    <x v="629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7"/>
    <x v="50"/>
    <n v="10"/>
    <x v="2"/>
    <x v="7"/>
    <x v="630"/>
    <d v="2015-09-06T05:10:00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7"/>
    <x v="60"/>
    <n v="76.67"/>
    <x v="2"/>
    <x v="7"/>
    <x v="631"/>
    <d v="2016-05-28T18:32:09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7"/>
    <x v="50"/>
    <n v="0"/>
    <x v="2"/>
    <x v="7"/>
    <x v="632"/>
    <d v="2015-11-25T16:49:25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7"/>
    <x v="81"/>
    <n v="49.8"/>
    <x v="2"/>
    <x v="7"/>
    <x v="633"/>
    <d v="2016-06-17T23:00:00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7"/>
    <x v="50"/>
    <n v="1"/>
    <x v="2"/>
    <x v="7"/>
    <x v="634"/>
    <d v="2015-02-26T22:17:09"/>
    <x v="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7"/>
    <x v="50"/>
    <n v="2"/>
    <x v="2"/>
    <x v="7"/>
    <x v="635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7"/>
    <x v="50"/>
    <n v="4"/>
    <x v="2"/>
    <x v="7"/>
    <x v="636"/>
    <d v="2015-06-06T10:47:00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7"/>
    <x v="5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x v="7"/>
    <x v="5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7"/>
    <x v="50"/>
    <n v="1"/>
    <x v="2"/>
    <x v="7"/>
    <x v="639"/>
    <d v="2014-10-13T13:59:5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8"/>
    <x v="12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8"/>
    <x v="17"/>
    <n v="151.32"/>
    <x v="2"/>
    <x v="8"/>
    <x v="641"/>
    <d v="2015-08-13T13:40:48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8"/>
    <x v="125"/>
    <n v="134.36000000000001"/>
    <x v="2"/>
    <x v="8"/>
    <x v="642"/>
    <d v="2015-08-19T15:37:54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8"/>
    <x v="6"/>
    <n v="174.03"/>
    <x v="2"/>
    <x v="8"/>
    <x v="643"/>
    <d v="2015-05-31T15:24:35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8"/>
    <x v="126"/>
    <n v="73.489999999999995"/>
    <x v="2"/>
    <x v="8"/>
    <x v="644"/>
    <d v="2014-10-29T01:00:00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8"/>
    <x v="127"/>
    <n v="23.52"/>
    <x v="2"/>
    <x v="8"/>
    <x v="645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8"/>
    <x v="88"/>
    <n v="39.07"/>
    <x v="2"/>
    <x v="8"/>
    <x v="646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8"/>
    <x v="13"/>
    <n v="125.94"/>
    <x v="2"/>
    <x v="8"/>
    <x v="647"/>
    <d v="2016-03-17T17:25:49"/>
    <x v="4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8"/>
    <x v="3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8"/>
    <x v="49"/>
    <n v="42.67"/>
    <x v="2"/>
    <x v="8"/>
    <x v="649"/>
    <d v="2014-09-16T21:53:3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8"/>
    <x v="20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8"/>
    <x v="7"/>
    <n v="239.35"/>
    <x v="2"/>
    <x v="8"/>
    <x v="651"/>
    <d v="2014-12-13T00:25: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8"/>
    <x v="8"/>
    <n v="107.64"/>
    <x v="2"/>
    <x v="8"/>
    <x v="652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8"/>
    <x v="48"/>
    <n v="95.83"/>
    <x v="2"/>
    <x v="8"/>
    <x v="653"/>
    <d v="2015-08-20T14:50:4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8"/>
    <x v="128"/>
    <n v="31.66"/>
    <x v="2"/>
    <x v="8"/>
    <x v="654"/>
    <d v="2015-07-08T22:58:33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8"/>
    <x v="92"/>
    <n v="42.89"/>
    <x v="2"/>
    <x v="8"/>
    <x v="655"/>
    <d v="2015-03-12T21:58:32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8"/>
    <x v="111"/>
    <n v="122.74"/>
    <x v="2"/>
    <x v="8"/>
    <x v="656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8"/>
    <x v="9"/>
    <n v="190.45"/>
    <x v="2"/>
    <x v="8"/>
    <x v="657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8"/>
    <x v="3"/>
    <n v="109.34"/>
    <x v="2"/>
    <x v="8"/>
    <x v="658"/>
    <d v="2015-07-26T18:00:00"/>
    <x v="1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8"/>
    <x v="7"/>
    <n v="143.66999999999999"/>
    <x v="2"/>
    <x v="8"/>
    <x v="659"/>
    <d v="2015-08-23T14:14:55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8"/>
    <x v="56"/>
    <n v="84.94"/>
    <x v="2"/>
    <x v="8"/>
    <x v="660"/>
    <d v="2014-11-09T18:47:59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8"/>
    <x v="60"/>
    <n v="10.56"/>
    <x v="2"/>
    <x v="8"/>
    <x v="661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8"/>
    <x v="50"/>
    <n v="39"/>
    <x v="2"/>
    <x v="8"/>
    <x v="662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8"/>
    <x v="50"/>
    <n v="100"/>
    <x v="2"/>
    <x v="8"/>
    <x v="663"/>
    <d v="2015-07-18T20:14:16"/>
    <x v="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8"/>
    <x v="59"/>
    <n v="31.17"/>
    <x v="2"/>
    <x v="8"/>
    <x v="664"/>
    <d v="2015-04-13T15:59:3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8"/>
    <x v="118"/>
    <n v="155.33000000000001"/>
    <x v="2"/>
    <x v="8"/>
    <x v="665"/>
    <d v="2017-01-13T17:04:2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8"/>
    <x v="50"/>
    <n v="2"/>
    <x v="2"/>
    <x v="8"/>
    <x v="666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8"/>
    <x v="54"/>
    <n v="178.93"/>
    <x v="2"/>
    <x v="8"/>
    <x v="667"/>
    <d v="2016-10-29T08:57:4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8"/>
    <x v="62"/>
    <n v="27.36"/>
    <x v="2"/>
    <x v="8"/>
    <x v="668"/>
    <d v="2015-05-11T19:57:02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8"/>
    <x v="66"/>
    <n v="1536.25"/>
    <x v="2"/>
    <x v="8"/>
    <x v="669"/>
    <d v="2016-07-06T15:00:58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8"/>
    <x v="129"/>
    <n v="85"/>
    <x v="2"/>
    <x v="8"/>
    <x v="670"/>
    <d v="2016-06-19T08:10:0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8"/>
    <x v="115"/>
    <n v="788.53"/>
    <x v="2"/>
    <x v="8"/>
    <x v="671"/>
    <d v="2015-01-14T04:00:00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8"/>
    <x v="66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8"/>
    <x v="5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8"/>
    <x v="50"/>
    <n v="7.5"/>
    <x v="2"/>
    <x v="8"/>
    <x v="674"/>
    <d v="2014-08-12T02:47:07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8"/>
    <x v="77"/>
    <n v="34.270000000000003"/>
    <x v="2"/>
    <x v="8"/>
    <x v="675"/>
    <d v="2015-01-01T06:59:00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8"/>
    <x v="60"/>
    <n v="61.29"/>
    <x v="2"/>
    <x v="8"/>
    <x v="676"/>
    <d v="2015-02-07T18:26:21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8"/>
    <x v="73"/>
    <n v="133.25"/>
    <x v="2"/>
    <x v="8"/>
    <x v="677"/>
    <d v="2016-06-28T09:41:35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8"/>
    <x v="65"/>
    <n v="65.180000000000007"/>
    <x v="2"/>
    <x v="8"/>
    <x v="678"/>
    <d v="2016-05-21T09:02:18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8"/>
    <x v="77"/>
    <n v="93.9"/>
    <x v="2"/>
    <x v="8"/>
    <x v="679"/>
    <d v="2016-09-03T16:41:49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8"/>
    <x v="73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8"/>
    <x v="50"/>
    <n v="1"/>
    <x v="2"/>
    <x v="8"/>
    <x v="681"/>
    <d v="2016-10-26T19:20:04"/>
    <x v="3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8"/>
    <x v="50"/>
    <n v="13.25"/>
    <x v="2"/>
    <x v="8"/>
    <x v="682"/>
    <d v="2017-03-14T17:22:02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8"/>
    <x v="60"/>
    <n v="99.33"/>
    <x v="2"/>
    <x v="8"/>
    <x v="683"/>
    <d v="2016-10-31T21:36:04"/>
    <x v="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8"/>
    <x v="113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8"/>
    <x v="58"/>
    <n v="55.3"/>
    <x v="2"/>
    <x v="8"/>
    <x v="685"/>
    <d v="2015-01-12T20:47:52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8"/>
    <x v="50"/>
    <n v="0"/>
    <x v="2"/>
    <x v="8"/>
    <x v="686"/>
    <d v="2015-08-03T16:09:3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8"/>
    <x v="65"/>
    <n v="591.66999999999996"/>
    <x v="2"/>
    <x v="8"/>
    <x v="687"/>
    <d v="2017-02-05T18:00:5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8"/>
    <x v="130"/>
    <n v="405.5"/>
    <x v="2"/>
    <x v="8"/>
    <x v="688"/>
    <d v="2015-10-15T02:30:53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8"/>
    <x v="74"/>
    <n v="343.15"/>
    <x v="2"/>
    <x v="8"/>
    <x v="689"/>
    <d v="2016-12-08T04:59:00"/>
    <x v="1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8"/>
    <x v="81"/>
    <n v="72.59"/>
    <x v="2"/>
    <x v="8"/>
    <x v="690"/>
    <d v="2016-09-09T06:00:0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8"/>
    <x v="60"/>
    <n v="26"/>
    <x v="2"/>
    <x v="8"/>
    <x v="691"/>
    <d v="2015-07-01T00:40:46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8"/>
    <x v="113"/>
    <n v="6.5"/>
    <x v="2"/>
    <x v="8"/>
    <x v="692"/>
    <d v="2016-12-22T09:01:03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8"/>
    <x v="131"/>
    <n v="119.39"/>
    <x v="2"/>
    <x v="8"/>
    <x v="693"/>
    <d v="2015-04-30T19:23:47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8"/>
    <x v="5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8"/>
    <x v="60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8"/>
    <x v="50"/>
    <n v="1"/>
    <x v="2"/>
    <x v="8"/>
    <x v="696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8"/>
    <x v="132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8"/>
    <x v="77"/>
    <n v="530.69000000000005"/>
    <x v="2"/>
    <x v="8"/>
    <x v="698"/>
    <d v="2014-09-18T02:00:0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8"/>
    <x v="133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8"/>
    <x v="56"/>
    <n v="13"/>
    <x v="2"/>
    <x v="8"/>
    <x v="700"/>
    <d v="2017-01-10T16:31:2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8"/>
    <x v="117"/>
    <n v="291.33"/>
    <x v="2"/>
    <x v="8"/>
    <x v="701"/>
    <d v="2014-07-23T15:54:40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8"/>
    <x v="134"/>
    <n v="124.92"/>
    <x v="2"/>
    <x v="8"/>
    <x v="702"/>
    <d v="2016-11-24T18:26:27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8"/>
    <x v="52"/>
    <n v="119.57"/>
    <x v="2"/>
    <x v="8"/>
    <x v="703"/>
    <d v="2017-01-31T23:32:00"/>
    <x v="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8"/>
    <x v="60"/>
    <n v="120.25"/>
    <x v="2"/>
    <x v="8"/>
    <x v="704"/>
    <d v="2017-02-20T04:37:48"/>
    <x v="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8"/>
    <x v="60"/>
    <n v="195.4"/>
    <x v="2"/>
    <x v="8"/>
    <x v="705"/>
    <d v="2017-01-21T11:47:58"/>
    <x v="3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8"/>
    <x v="50"/>
    <n v="0"/>
    <x v="2"/>
    <x v="8"/>
    <x v="706"/>
    <d v="2016-12-14T18:39:0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8"/>
    <x v="135"/>
    <n v="117.7"/>
    <x v="2"/>
    <x v="8"/>
    <x v="707"/>
    <d v="2017-01-01T15:55:27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8"/>
    <x v="66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8"/>
    <x v="5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8"/>
    <x v="5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8"/>
    <x v="122"/>
    <n v="99.97"/>
    <x v="2"/>
    <x v="8"/>
    <x v="711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8"/>
    <x v="50"/>
    <n v="26.25"/>
    <x v="2"/>
    <x v="8"/>
    <x v="712"/>
    <d v="2016-02-14T16:20:3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8"/>
    <x v="60"/>
    <n v="199"/>
    <x v="2"/>
    <x v="8"/>
    <x v="713"/>
    <d v="2016-06-05T12:42:12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8"/>
    <x v="77"/>
    <n v="80.319999999999993"/>
    <x v="2"/>
    <x v="8"/>
    <x v="714"/>
    <d v="2017-02-28T18:54:42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8"/>
    <x v="62"/>
    <n v="115.75"/>
    <x v="2"/>
    <x v="8"/>
    <x v="715"/>
    <d v="2015-11-05T03:10:4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8"/>
    <x v="54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8"/>
    <x v="5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8"/>
    <x v="60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8"/>
    <x v="60"/>
    <n v="19.399999999999999"/>
    <x v="2"/>
    <x v="8"/>
    <x v="719"/>
    <d v="2016-02-23T00:57:56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9"/>
    <x v="124"/>
    <n v="66.709999999999994"/>
    <x v="3"/>
    <x v="9"/>
    <x v="720"/>
    <d v="2012-01-29T15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9"/>
    <x v="108"/>
    <n v="84.14"/>
    <x v="3"/>
    <x v="9"/>
    <x v="721"/>
    <d v="2014-08-01T13:43:2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9"/>
    <x v="88"/>
    <n v="215.73"/>
    <x v="3"/>
    <x v="9"/>
    <x v="722"/>
    <d v="2012-04-08T18:19:38"/>
    <x v="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9"/>
    <x v="15"/>
    <n v="54.69"/>
    <x v="3"/>
    <x v="9"/>
    <x v="723"/>
    <d v="2015-07-30T03:59:00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9"/>
    <x v="2"/>
    <n v="51.63"/>
    <x v="3"/>
    <x v="9"/>
    <x v="724"/>
    <d v="2011-06-30T15:19:23"/>
    <x v="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9"/>
    <x v="8"/>
    <n v="143.36000000000001"/>
    <x v="3"/>
    <x v="9"/>
    <x v="725"/>
    <d v="2015-12-13T15:01:52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9"/>
    <x v="7"/>
    <n v="72.430000000000007"/>
    <x v="3"/>
    <x v="9"/>
    <x v="726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9"/>
    <x v="94"/>
    <n v="36.53"/>
    <x v="3"/>
    <x v="9"/>
    <x v="727"/>
    <d v="2013-01-14T21:20:00"/>
    <x v="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9"/>
    <x v="6"/>
    <n v="60.9"/>
    <x v="3"/>
    <x v="9"/>
    <x v="728"/>
    <d v="2011-08-21T20:05:57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9"/>
    <x v="26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9"/>
    <x v="88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9"/>
    <x v="9"/>
    <n v="88.73"/>
    <x v="3"/>
    <x v="9"/>
    <x v="731"/>
    <d v="2012-01-22T06:00:00"/>
    <x v="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9"/>
    <x v="12"/>
    <n v="4.92"/>
    <x v="3"/>
    <x v="9"/>
    <x v="732"/>
    <d v="2013-09-29T10:11:01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9"/>
    <x v="28"/>
    <n v="17.82"/>
    <x v="3"/>
    <x v="9"/>
    <x v="733"/>
    <d v="2013-12-20T10:04:52"/>
    <x v="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9"/>
    <x v="9"/>
    <n v="187.19"/>
    <x v="3"/>
    <x v="9"/>
    <x v="734"/>
    <d v="2015-05-09T05:00:00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9"/>
    <x v="35"/>
    <n v="234.81"/>
    <x v="3"/>
    <x v="9"/>
    <x v="735"/>
    <d v="2014-12-04T00:39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9"/>
    <x v="136"/>
    <n v="105.05"/>
    <x v="3"/>
    <x v="9"/>
    <x v="736"/>
    <d v="2013-11-21T04:59:00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9"/>
    <x v="108"/>
    <n v="56.67"/>
    <x v="3"/>
    <x v="9"/>
    <x v="737"/>
    <d v="2014-02-14T20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9"/>
    <x v="13"/>
    <n v="39.049999999999997"/>
    <x v="3"/>
    <x v="9"/>
    <x v="738"/>
    <d v="2014-12-01T04:59:0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9"/>
    <x v="137"/>
    <n v="68.349999999999994"/>
    <x v="3"/>
    <x v="9"/>
    <x v="739"/>
    <d v="2014-08-11T12:03:49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9"/>
    <x v="13"/>
    <n v="169.58"/>
    <x v="3"/>
    <x v="9"/>
    <x v="740"/>
    <d v="2015-06-21T03:31:22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9"/>
    <x v="21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9"/>
    <x v="38"/>
    <n v="67.39"/>
    <x v="3"/>
    <x v="9"/>
    <x v="742"/>
    <d v="2014-03-21T21:01:5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9"/>
    <x v="34"/>
    <n v="54.27"/>
    <x v="3"/>
    <x v="9"/>
    <x v="743"/>
    <d v="2012-04-16T21:00:00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9"/>
    <x v="21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9"/>
    <x v="9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9"/>
    <x v="38"/>
    <n v="34.21"/>
    <x v="3"/>
    <x v="9"/>
    <x v="746"/>
    <d v="2012-09-23T03:59:00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9"/>
    <x v="8"/>
    <n v="127.33"/>
    <x v="3"/>
    <x v="9"/>
    <x v="747"/>
    <d v="2015-01-15T10:54:00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9"/>
    <x v="8"/>
    <n v="45.57"/>
    <x v="3"/>
    <x v="9"/>
    <x v="748"/>
    <d v="2014-08-10T20:19:26"/>
    <x v="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9"/>
    <x v="6"/>
    <n v="95.96"/>
    <x v="3"/>
    <x v="9"/>
    <x v="749"/>
    <d v="2017-01-28T22:35:30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9"/>
    <x v="3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9"/>
    <x v="17"/>
    <n v="57.34"/>
    <x v="3"/>
    <x v="9"/>
    <x v="751"/>
    <d v="2011-08-04T15:07:55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9"/>
    <x v="20"/>
    <n v="53.19"/>
    <x v="3"/>
    <x v="9"/>
    <x v="752"/>
    <d v="2016-10-16T11:00:00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9"/>
    <x v="30"/>
    <n v="492.31"/>
    <x v="3"/>
    <x v="9"/>
    <x v="753"/>
    <d v="2015-02-14T14:09:51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9"/>
    <x v="3"/>
    <n v="42.35"/>
    <x v="3"/>
    <x v="9"/>
    <x v="754"/>
    <d v="2013-01-05T17:58:41"/>
    <x v="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9"/>
    <x v="21"/>
    <n v="37.47"/>
    <x v="3"/>
    <x v="9"/>
    <x v="755"/>
    <d v="2013-05-20T00:41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9"/>
    <x v="90"/>
    <n v="37.450000000000003"/>
    <x v="3"/>
    <x v="9"/>
    <x v="756"/>
    <d v="2011-04-18T17:24:19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9"/>
    <x v="138"/>
    <n v="33.06"/>
    <x v="3"/>
    <x v="9"/>
    <x v="757"/>
    <d v="2012-12-06T01:18:34"/>
    <x v="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9"/>
    <x v="21"/>
    <n v="134.21"/>
    <x v="3"/>
    <x v="9"/>
    <x v="758"/>
    <d v="2010-10-08T20:04:28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9"/>
    <x v="21"/>
    <n v="51.47"/>
    <x v="3"/>
    <x v="9"/>
    <x v="759"/>
    <d v="2014-07-09T07:55:39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10"/>
    <x v="50"/>
    <n v="0"/>
    <x v="3"/>
    <x v="10"/>
    <x v="760"/>
    <d v="2016-11-26T19:20:13"/>
    <x v="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10"/>
    <x v="62"/>
    <n v="39.17"/>
    <x v="3"/>
    <x v="10"/>
    <x v="761"/>
    <d v="2014-02-02T18:02:06"/>
    <x v="8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10"/>
    <x v="50"/>
    <n v="0"/>
    <x v="3"/>
    <x v="10"/>
    <x v="762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10"/>
    <x v="50"/>
    <n v="5"/>
    <x v="3"/>
    <x v="10"/>
    <x v="763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10"/>
    <x v="50"/>
    <n v="0"/>
    <x v="3"/>
    <x v="10"/>
    <x v="764"/>
    <d v="2015-09-10T04:09:21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10"/>
    <x v="71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10"/>
    <x v="50"/>
    <n v="0"/>
    <x v="3"/>
    <x v="10"/>
    <x v="766"/>
    <d v="2015-02-16T18:48:03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10"/>
    <x v="65"/>
    <n v="59"/>
    <x v="3"/>
    <x v="10"/>
    <x v="767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10"/>
    <x v="5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10"/>
    <x v="139"/>
    <n v="31.85"/>
    <x v="3"/>
    <x v="10"/>
    <x v="769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10"/>
    <x v="50"/>
    <n v="0"/>
    <x v="3"/>
    <x v="10"/>
    <x v="770"/>
    <d v="2013-02-24T23:59:29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10"/>
    <x v="50"/>
    <n v="10"/>
    <x v="3"/>
    <x v="10"/>
    <x v="771"/>
    <d v="2016-01-30T19:46:42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10"/>
    <x v="56"/>
    <n v="50"/>
    <x v="3"/>
    <x v="10"/>
    <x v="772"/>
    <d v="2009-11-01T03:59:00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10"/>
    <x v="60"/>
    <n v="16"/>
    <x v="3"/>
    <x v="10"/>
    <x v="773"/>
    <d v="2015-05-10T23:01:00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10"/>
    <x v="140"/>
    <n v="39"/>
    <x v="3"/>
    <x v="10"/>
    <x v="774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10"/>
    <x v="53"/>
    <n v="34"/>
    <x v="3"/>
    <x v="10"/>
    <x v="775"/>
    <d v="2011-12-16T01:26:35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10"/>
    <x v="76"/>
    <n v="63.12"/>
    <x v="3"/>
    <x v="10"/>
    <x v="776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10"/>
    <x v="60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10"/>
    <x v="50"/>
    <n v="2"/>
    <x v="3"/>
    <x v="10"/>
    <x v="778"/>
    <d v="2014-04-30T16:51:20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10"/>
    <x v="56"/>
    <n v="66.67"/>
    <x v="3"/>
    <x v="10"/>
    <x v="779"/>
    <d v="2010-10-15T04:00:00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11"/>
    <x v="3"/>
    <n v="38.520000000000003"/>
    <x v="4"/>
    <x v="11"/>
    <x v="780"/>
    <d v="2011-05-03T16:10:25"/>
    <x v="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11"/>
    <x v="18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11"/>
    <x v="8"/>
    <n v="50"/>
    <x v="4"/>
    <x v="11"/>
    <x v="782"/>
    <d v="2012-08-25T18:11:42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11"/>
    <x v="34"/>
    <n v="63.49"/>
    <x v="4"/>
    <x v="11"/>
    <x v="783"/>
    <d v="2012-04-27T22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11"/>
    <x v="33"/>
    <n v="102.5"/>
    <x v="4"/>
    <x v="11"/>
    <x v="784"/>
    <d v="2014-03-17T02:35:19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11"/>
    <x v="141"/>
    <n v="31.14"/>
    <x v="4"/>
    <x v="11"/>
    <x v="785"/>
    <d v="2013-02-28T14:15:15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11"/>
    <x v="1"/>
    <n v="162.27000000000001"/>
    <x v="4"/>
    <x v="11"/>
    <x v="786"/>
    <d v="2012-05-11T15:47:00"/>
    <x v="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11"/>
    <x v="35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11"/>
    <x v="142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11"/>
    <x v="15"/>
    <n v="132.86000000000001"/>
    <x v="4"/>
    <x v="11"/>
    <x v="789"/>
    <d v="2013-01-21T07:59:00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11"/>
    <x v="124"/>
    <n v="92.55"/>
    <x v="4"/>
    <x v="11"/>
    <x v="790"/>
    <d v="2013-02-01T01:08:59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11"/>
    <x v="3"/>
    <n v="60.86"/>
    <x v="4"/>
    <x v="11"/>
    <x v="791"/>
    <d v="2013-11-13T05:59:00"/>
    <x v="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11"/>
    <x v="8"/>
    <n v="41.85"/>
    <x v="4"/>
    <x v="11"/>
    <x v="792"/>
    <d v="2013-11-07T21:58:03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11"/>
    <x v="33"/>
    <n v="88.33"/>
    <x v="4"/>
    <x v="11"/>
    <x v="793"/>
    <d v="2013-07-03T04:59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11"/>
    <x v="2"/>
    <n v="158.96"/>
    <x v="4"/>
    <x v="11"/>
    <x v="794"/>
    <d v="2011-09-05T17:06:00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11"/>
    <x v="20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11"/>
    <x v="7"/>
    <n v="112.61"/>
    <x v="4"/>
    <x v="11"/>
    <x v="796"/>
    <d v="2013-09-15T21:10:00"/>
    <x v="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11"/>
    <x v="29"/>
    <n v="45.44"/>
    <x v="4"/>
    <x v="11"/>
    <x v="797"/>
    <d v="2012-04-29T04:00:00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11"/>
    <x v="41"/>
    <n v="46.22"/>
    <x v="4"/>
    <x v="11"/>
    <x v="798"/>
    <d v="2014-09-30T14:09:47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11"/>
    <x v="8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11"/>
    <x v="143"/>
    <n v="40.75"/>
    <x v="4"/>
    <x v="11"/>
    <x v="800"/>
    <d v="2014-09-11T10:24:14"/>
    <x v="6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11"/>
    <x v="20"/>
    <n v="43.73"/>
    <x v="4"/>
    <x v="11"/>
    <x v="801"/>
    <d v="2011-07-01T19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11"/>
    <x v="7"/>
    <n v="81.069999999999993"/>
    <x v="4"/>
    <x v="11"/>
    <x v="802"/>
    <d v="2012-09-17T04:05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11"/>
    <x v="4"/>
    <n v="74.61"/>
    <x v="4"/>
    <x v="11"/>
    <x v="803"/>
    <d v="2011-05-29T01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11"/>
    <x v="8"/>
    <n v="305.56"/>
    <x v="4"/>
    <x v="11"/>
    <x v="804"/>
    <d v="2011-07-23T03:59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11"/>
    <x v="2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11"/>
    <x v="3"/>
    <n v="117.68"/>
    <x v="4"/>
    <x v="11"/>
    <x v="806"/>
    <d v="2011-09-07T16:35:39"/>
    <x v="7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11"/>
    <x v="2"/>
    <n v="73.77"/>
    <x v="4"/>
    <x v="11"/>
    <x v="807"/>
    <d v="2017-03-01T02:00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11"/>
    <x v="8"/>
    <n v="104.65"/>
    <x v="4"/>
    <x v="11"/>
    <x v="808"/>
    <d v="2014-12-22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11"/>
    <x v="3"/>
    <n v="79.83"/>
    <x v="4"/>
    <x v="11"/>
    <x v="809"/>
    <d v="2014-01-19T20:00:30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11"/>
    <x v="2"/>
    <n v="58.33"/>
    <x v="4"/>
    <x v="11"/>
    <x v="810"/>
    <d v="2012-09-01T01:21:02"/>
    <x v="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11"/>
    <x v="3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11"/>
    <x v="143"/>
    <n v="27.61"/>
    <x v="4"/>
    <x v="11"/>
    <x v="812"/>
    <d v="2013-03-01T13:58:00"/>
    <x v="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11"/>
    <x v="12"/>
    <n v="25"/>
    <x v="4"/>
    <x v="11"/>
    <x v="813"/>
    <d v="2012-07-20T23:02:45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11"/>
    <x v="37"/>
    <n v="45.46"/>
    <x v="4"/>
    <x v="11"/>
    <x v="814"/>
    <d v="2011-05-31T18:04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11"/>
    <x v="13"/>
    <n v="99.53"/>
    <x v="4"/>
    <x v="11"/>
    <x v="815"/>
    <d v="2014-11-01T22:01:43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11"/>
    <x v="41"/>
    <n v="39.31"/>
    <x v="4"/>
    <x v="11"/>
    <x v="816"/>
    <d v="2013-04-09T06:30:00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11"/>
    <x v="0"/>
    <n v="89.42"/>
    <x v="4"/>
    <x v="11"/>
    <x v="817"/>
    <d v="2012-03-11T04:59:00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11"/>
    <x v="94"/>
    <n v="28.68"/>
    <x v="4"/>
    <x v="11"/>
    <x v="818"/>
    <d v="2012-08-07T17:01:00"/>
    <x v="4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11"/>
    <x v="15"/>
    <n v="31.07"/>
    <x v="4"/>
    <x v="11"/>
    <x v="819"/>
    <d v="2013-12-21T04:44:00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11"/>
    <x v="84"/>
    <n v="70.55"/>
    <x v="4"/>
    <x v="11"/>
    <x v="820"/>
    <d v="2014-06-09T05:00:00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11"/>
    <x v="8"/>
    <n v="224.13"/>
    <x v="4"/>
    <x v="11"/>
    <x v="821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11"/>
    <x v="17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11"/>
    <x v="144"/>
    <n v="43.52"/>
    <x v="4"/>
    <x v="11"/>
    <x v="823"/>
    <d v="2015-03-22T22:20: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11"/>
    <x v="84"/>
    <n v="39.82"/>
    <x v="4"/>
    <x v="11"/>
    <x v="824"/>
    <d v="2010-04-18T06:59:00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11"/>
    <x v="8"/>
    <n v="126.81"/>
    <x v="4"/>
    <x v="11"/>
    <x v="825"/>
    <d v="2012-10-29T07:21:24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11"/>
    <x v="7"/>
    <n v="113.88"/>
    <x v="4"/>
    <x v="11"/>
    <x v="826"/>
    <d v="2012-03-25T23:55:3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11"/>
    <x v="33"/>
    <n v="28.18"/>
    <x v="4"/>
    <x v="11"/>
    <x v="827"/>
    <d v="2012-02-14T19:49:00"/>
    <x v="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11"/>
    <x v="13"/>
    <n v="36.61"/>
    <x v="4"/>
    <x v="11"/>
    <x v="828"/>
    <d v="2012-06-25T16:24:00"/>
    <x v="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11"/>
    <x v="3"/>
    <n v="32.5"/>
    <x v="4"/>
    <x v="11"/>
    <x v="829"/>
    <d v="2016-07-13T19:14:00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11"/>
    <x v="29"/>
    <n v="60.66"/>
    <x v="4"/>
    <x v="11"/>
    <x v="830"/>
    <d v="2013-03-22T11:37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11"/>
    <x v="145"/>
    <n v="175"/>
    <x v="4"/>
    <x v="11"/>
    <x v="831"/>
    <d v="2012-04-27T15:31:3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11"/>
    <x v="7"/>
    <n v="97.99"/>
    <x v="4"/>
    <x v="11"/>
    <x v="832"/>
    <d v="2012-01-21T08:13:00"/>
    <x v="3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11"/>
    <x v="21"/>
    <n v="148.78"/>
    <x v="4"/>
    <x v="11"/>
    <x v="833"/>
    <d v="2014-04-19T21:04:35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11"/>
    <x v="26"/>
    <n v="96.08"/>
    <x v="4"/>
    <x v="11"/>
    <x v="834"/>
    <d v="2013-07-01T03:59:00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11"/>
    <x v="16"/>
    <n v="58.63"/>
    <x v="4"/>
    <x v="11"/>
    <x v="835"/>
    <d v="2012-05-19T03:00:00"/>
    <x v="7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11"/>
    <x v="7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11"/>
    <x v="108"/>
    <n v="49.11"/>
    <x v="4"/>
    <x v="11"/>
    <x v="837"/>
    <d v="2014-05-01T23:57:42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11"/>
    <x v="14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11"/>
    <x v="16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12"/>
    <x v="28"/>
    <n v="63.38"/>
    <x v="4"/>
    <x v="12"/>
    <x v="840"/>
    <d v="2016-09-24T05:26:27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12"/>
    <x v="7"/>
    <n v="53.89"/>
    <x v="4"/>
    <x v="12"/>
    <x v="841"/>
    <d v="2014-11-10T21:07:43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12"/>
    <x v="3"/>
    <n v="66.87"/>
    <x v="4"/>
    <x v="12"/>
    <x v="842"/>
    <d v="2013-10-14T03:59:00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12"/>
    <x v="128"/>
    <n v="63.1"/>
    <x v="4"/>
    <x v="12"/>
    <x v="843"/>
    <d v="2016-12-08T08:00:0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12"/>
    <x v="146"/>
    <n v="36.630000000000003"/>
    <x v="4"/>
    <x v="12"/>
    <x v="844"/>
    <d v="2014-11-01T04:59:0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12"/>
    <x v="28"/>
    <n v="34.01"/>
    <x v="4"/>
    <x v="12"/>
    <x v="845"/>
    <d v="2016-09-05T03:59:00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12"/>
    <x v="108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12"/>
    <x v="8"/>
    <n v="10"/>
    <x v="4"/>
    <x v="12"/>
    <x v="847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12"/>
    <x v="8"/>
    <n v="18.75"/>
    <x v="4"/>
    <x v="12"/>
    <x v="848"/>
    <d v="2015-04-14T19:00:33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12"/>
    <x v="28"/>
    <n v="41.7"/>
    <x v="4"/>
    <x v="12"/>
    <x v="849"/>
    <d v="2015-03-16T02:34:24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12"/>
    <x v="19"/>
    <n v="46.67"/>
    <x v="4"/>
    <x v="12"/>
    <x v="850"/>
    <d v="2016-04-25T04:59:00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12"/>
    <x v="22"/>
    <n v="37.270000000000003"/>
    <x v="4"/>
    <x v="12"/>
    <x v="851"/>
    <d v="2016-07-31T19:45:00"/>
    <x v="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12"/>
    <x v="2"/>
    <n v="59.26"/>
    <x v="4"/>
    <x v="12"/>
    <x v="852"/>
    <d v="2016-10-24T21:00:00"/>
    <x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12"/>
    <x v="8"/>
    <n v="30"/>
    <x v="4"/>
    <x v="12"/>
    <x v="853"/>
    <d v="2015-02-16T19:58:29"/>
    <x v="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12"/>
    <x v="90"/>
    <n v="65.86"/>
    <x v="4"/>
    <x v="12"/>
    <x v="854"/>
    <d v="2016-12-28T05:05:46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12"/>
    <x v="33"/>
    <n v="31.91"/>
    <x v="4"/>
    <x v="12"/>
    <x v="855"/>
    <d v="2016-07-24T03:00:17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12"/>
    <x v="147"/>
    <n v="19.46"/>
    <x v="4"/>
    <x v="12"/>
    <x v="856"/>
    <d v="2016-10-25T19:00:00"/>
    <x v="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12"/>
    <x v="8"/>
    <n v="50"/>
    <x v="4"/>
    <x v="12"/>
    <x v="857"/>
    <d v="2015-11-25T14:57:11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12"/>
    <x v="124"/>
    <n v="22.74"/>
    <x v="4"/>
    <x v="12"/>
    <x v="858"/>
    <d v="2015-04-15T22:59:00"/>
    <x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12"/>
    <x v="2"/>
    <n v="42.72"/>
    <x v="4"/>
    <x v="12"/>
    <x v="859"/>
    <d v="2015-06-04T00:00:00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13"/>
    <x v="82"/>
    <n v="52.92"/>
    <x v="4"/>
    <x v="13"/>
    <x v="860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13"/>
    <x v="53"/>
    <n v="50.5"/>
    <x v="4"/>
    <x v="13"/>
    <x v="861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13"/>
    <x v="50"/>
    <n v="42.5"/>
    <x v="4"/>
    <x v="13"/>
    <x v="862"/>
    <d v="2013-11-11T14:19:08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13"/>
    <x v="62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13"/>
    <x v="72"/>
    <n v="34.18"/>
    <x v="4"/>
    <x v="13"/>
    <x v="864"/>
    <d v="2013-10-16T09:59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13"/>
    <x v="53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13"/>
    <x v="82"/>
    <n v="58.18"/>
    <x v="4"/>
    <x v="13"/>
    <x v="866"/>
    <d v="2015-02-28T15:10:00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13"/>
    <x v="148"/>
    <n v="109.18"/>
    <x v="4"/>
    <x v="13"/>
    <x v="867"/>
    <d v="2009-12-01T04:59:00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13"/>
    <x v="50"/>
    <n v="50"/>
    <x v="4"/>
    <x v="13"/>
    <x v="868"/>
    <d v="2014-01-07T00:39:58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13"/>
    <x v="81"/>
    <n v="346.67"/>
    <x v="4"/>
    <x v="13"/>
    <x v="869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13"/>
    <x v="50"/>
    <n v="12.4"/>
    <x v="4"/>
    <x v="13"/>
    <x v="870"/>
    <d v="2013-09-01T00:32:03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13"/>
    <x v="62"/>
    <n v="27.08"/>
    <x v="4"/>
    <x v="13"/>
    <x v="871"/>
    <d v="2013-11-29T14:28:15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13"/>
    <x v="60"/>
    <n v="32.5"/>
    <x v="4"/>
    <x v="13"/>
    <x v="872"/>
    <d v="2011-03-10T19:48:47"/>
    <x v="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13"/>
    <x v="60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13"/>
    <x v="148"/>
    <n v="34.76"/>
    <x v="4"/>
    <x v="13"/>
    <x v="874"/>
    <d v="2013-05-04T14:00:34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13"/>
    <x v="50"/>
    <n v="0"/>
    <x v="4"/>
    <x v="13"/>
    <x v="875"/>
    <d v="2015-09-21T17:22:11"/>
    <x v="7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13"/>
    <x v="139"/>
    <n v="28.58"/>
    <x v="4"/>
    <x v="13"/>
    <x v="876"/>
    <d v="2013-02-04T11:55:27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13"/>
    <x v="149"/>
    <n v="46.59"/>
    <x v="4"/>
    <x v="13"/>
    <x v="877"/>
    <d v="2013-12-19T18:56:0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13"/>
    <x v="60"/>
    <n v="32.5"/>
    <x v="4"/>
    <x v="13"/>
    <x v="878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13"/>
    <x v="134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14"/>
    <x v="56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14"/>
    <x v="60"/>
    <n v="30"/>
    <x v="4"/>
    <x v="14"/>
    <x v="881"/>
    <d v="2012-01-14T06:01:26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14"/>
    <x v="68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14"/>
    <x v="67"/>
    <n v="83.38"/>
    <x v="4"/>
    <x v="14"/>
    <x v="883"/>
    <d v="2016-03-02T22:27:15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14"/>
    <x v="60"/>
    <n v="10"/>
    <x v="4"/>
    <x v="14"/>
    <x v="884"/>
    <d v="2012-05-12T02:31:00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14"/>
    <x v="150"/>
    <n v="35.71"/>
    <x v="4"/>
    <x v="14"/>
    <x v="885"/>
    <d v="2016-12-30T22:35:11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14"/>
    <x v="139"/>
    <n v="29.29"/>
    <x v="4"/>
    <x v="14"/>
    <x v="886"/>
    <d v="2016-09-15T20:53:33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14"/>
    <x v="50"/>
    <n v="0"/>
    <x v="4"/>
    <x v="14"/>
    <x v="887"/>
    <d v="2012-05-27T23:00:5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14"/>
    <x v="113"/>
    <n v="18"/>
    <x v="4"/>
    <x v="14"/>
    <x v="888"/>
    <d v="2011-09-01T06:00:00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14"/>
    <x v="114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14"/>
    <x v="65"/>
    <n v="31.25"/>
    <x v="4"/>
    <x v="14"/>
    <x v="890"/>
    <d v="2013-11-21T17:46:19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14"/>
    <x v="56"/>
    <n v="28.89"/>
    <x v="4"/>
    <x v="14"/>
    <x v="891"/>
    <d v="2014-08-21T00:45:30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14"/>
    <x v="139"/>
    <n v="143.82"/>
    <x v="4"/>
    <x v="14"/>
    <x v="892"/>
    <d v="2010-08-01T04:00:0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14"/>
    <x v="54"/>
    <n v="40"/>
    <x v="4"/>
    <x v="14"/>
    <x v="893"/>
    <d v="2015-04-01T20:32:43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14"/>
    <x v="115"/>
    <n v="147.81"/>
    <x v="4"/>
    <x v="14"/>
    <x v="894"/>
    <d v="2016-06-05T23:33:3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14"/>
    <x v="53"/>
    <n v="27.86"/>
    <x v="4"/>
    <x v="14"/>
    <x v="895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14"/>
    <x v="67"/>
    <n v="44.44"/>
    <x v="4"/>
    <x v="14"/>
    <x v="896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14"/>
    <x v="50"/>
    <n v="0"/>
    <x v="4"/>
    <x v="14"/>
    <x v="897"/>
    <d v="2012-11-28T17:31:48"/>
    <x v="3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14"/>
    <x v="56"/>
    <n v="35"/>
    <x v="4"/>
    <x v="14"/>
    <x v="898"/>
    <d v="2012-01-15T18:11:50"/>
    <x v="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14"/>
    <x v="121"/>
    <n v="35"/>
    <x v="4"/>
    <x v="14"/>
    <x v="899"/>
    <d v="2011-05-28T02:22:42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13"/>
    <x v="50"/>
    <n v="10.5"/>
    <x v="4"/>
    <x v="13"/>
    <x v="900"/>
    <d v="2016-03-30T19:23:22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13"/>
    <x v="5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13"/>
    <x v="50"/>
    <n v="30"/>
    <x v="4"/>
    <x v="13"/>
    <x v="902"/>
    <d v="2014-08-30T15:30:00"/>
    <x v="7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13"/>
    <x v="56"/>
    <n v="40"/>
    <x v="4"/>
    <x v="13"/>
    <x v="903"/>
    <d v="2012-09-23T02:25:00"/>
    <x v="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13"/>
    <x v="50"/>
    <n v="50.33"/>
    <x v="4"/>
    <x v="13"/>
    <x v="904"/>
    <d v="2016-01-03T01:55:37"/>
    <x v="8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13"/>
    <x v="56"/>
    <n v="32.67"/>
    <x v="4"/>
    <x v="13"/>
    <x v="905"/>
    <d v="2011-01-24T05:45:26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13"/>
    <x v="50"/>
    <n v="0"/>
    <x v="4"/>
    <x v="13"/>
    <x v="906"/>
    <d v="2014-03-13T03:33:10"/>
    <x v="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13"/>
    <x v="50"/>
    <n v="0"/>
    <x v="4"/>
    <x v="13"/>
    <x v="907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13"/>
    <x v="50"/>
    <n v="0"/>
    <x v="4"/>
    <x v="13"/>
    <x v="908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13"/>
    <x v="56"/>
    <n v="65"/>
    <x v="4"/>
    <x v="13"/>
    <x v="909"/>
    <d v="2012-07-23T04:00:0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13"/>
    <x v="66"/>
    <n v="24.6"/>
    <x v="4"/>
    <x v="13"/>
    <x v="910"/>
    <d v="2017-03-03T13:05:19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13"/>
    <x v="50"/>
    <n v="0"/>
    <x v="4"/>
    <x v="13"/>
    <x v="911"/>
    <d v="2014-01-24T00:07:25"/>
    <x v="8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13"/>
    <x v="60"/>
    <n v="15"/>
    <x v="4"/>
    <x v="13"/>
    <x v="912"/>
    <d v="2012-12-11T03:37:27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13"/>
    <x v="113"/>
    <n v="82.58"/>
    <x v="4"/>
    <x v="13"/>
    <x v="913"/>
    <d v="2012-05-05T03:20:19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13"/>
    <x v="50"/>
    <n v="0"/>
    <x v="4"/>
    <x v="13"/>
    <x v="914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13"/>
    <x v="52"/>
    <n v="41.67"/>
    <x v="4"/>
    <x v="13"/>
    <x v="915"/>
    <d v="2012-03-01T04:59:00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13"/>
    <x v="50"/>
    <n v="0"/>
    <x v="4"/>
    <x v="13"/>
    <x v="916"/>
    <d v="2010-10-22T05:00:00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13"/>
    <x v="60"/>
    <n v="30"/>
    <x v="4"/>
    <x v="13"/>
    <x v="917"/>
    <d v="2014-07-14T02:30:00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13"/>
    <x v="62"/>
    <n v="19.600000000000001"/>
    <x v="4"/>
    <x v="13"/>
    <x v="918"/>
    <d v="2014-12-01T22:59:21"/>
    <x v="6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13"/>
    <x v="60"/>
    <n v="100"/>
    <x v="4"/>
    <x v="13"/>
    <x v="919"/>
    <d v="2012-12-19T15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13"/>
    <x v="5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13"/>
    <x v="134"/>
    <n v="231.75"/>
    <x v="4"/>
    <x v="13"/>
    <x v="921"/>
    <d v="2011-12-12T05:06:16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13"/>
    <x v="70"/>
    <n v="189.33"/>
    <x v="4"/>
    <x v="13"/>
    <x v="922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13"/>
    <x v="53"/>
    <n v="55"/>
    <x v="4"/>
    <x v="13"/>
    <x v="923"/>
    <d v="2014-11-22T00:02:03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13"/>
    <x v="57"/>
    <n v="21.8"/>
    <x v="4"/>
    <x v="13"/>
    <x v="924"/>
    <d v="2013-02-13T22:37:49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13"/>
    <x v="56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13"/>
    <x v="50"/>
    <n v="0"/>
    <x v="4"/>
    <x v="13"/>
    <x v="926"/>
    <d v="2010-07-08T22:40:00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13"/>
    <x v="5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13"/>
    <x v="57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13"/>
    <x v="50"/>
    <n v="0"/>
    <x v="4"/>
    <x v="13"/>
    <x v="929"/>
    <d v="2012-04-09T04:42:49"/>
    <x v="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13"/>
    <x v="151"/>
    <n v="69"/>
    <x v="4"/>
    <x v="13"/>
    <x v="930"/>
    <d v="2010-06-25T21:32:00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13"/>
    <x v="113"/>
    <n v="18.71"/>
    <x v="4"/>
    <x v="13"/>
    <x v="931"/>
    <d v="2014-03-16T22:00:00"/>
    <x v="6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13"/>
    <x v="77"/>
    <n v="46.03"/>
    <x v="4"/>
    <x v="13"/>
    <x v="932"/>
    <d v="2013-03-22T22:15:45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13"/>
    <x v="52"/>
    <n v="60"/>
    <x v="4"/>
    <x v="13"/>
    <x v="933"/>
    <d v="2014-05-12T04:03:29"/>
    <x v="8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13"/>
    <x v="75"/>
    <n v="50.67"/>
    <x v="4"/>
    <x v="13"/>
    <x v="934"/>
    <d v="2014-05-04T06:00:00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13"/>
    <x v="60"/>
    <n v="25"/>
    <x v="4"/>
    <x v="13"/>
    <x v="935"/>
    <d v="2016-01-29T08:00:29"/>
    <x v="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13"/>
    <x v="50"/>
    <n v="0"/>
    <x v="4"/>
    <x v="13"/>
    <x v="936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13"/>
    <x v="60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13"/>
    <x v="50"/>
    <n v="25"/>
    <x v="4"/>
    <x v="13"/>
    <x v="93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13"/>
    <x v="60"/>
    <n v="20"/>
    <x v="4"/>
    <x v="13"/>
    <x v="939"/>
    <d v="2013-06-30T19:58:00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8"/>
    <x v="123"/>
    <n v="110.29"/>
    <x v="2"/>
    <x v="8"/>
    <x v="940"/>
    <d v="2015-08-11T00:12:06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8"/>
    <x v="53"/>
    <n v="37.450000000000003"/>
    <x v="2"/>
    <x v="8"/>
    <x v="941"/>
    <d v="2017-02-10T02:19:05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8"/>
    <x v="114"/>
    <n v="41.75"/>
    <x v="2"/>
    <x v="8"/>
    <x v="942"/>
    <d v="2016-02-18T20:14:20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8"/>
    <x v="54"/>
    <n v="24.08"/>
    <x v="2"/>
    <x v="8"/>
    <x v="943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8"/>
    <x v="55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8"/>
    <x v="53"/>
    <n v="155.25"/>
    <x v="2"/>
    <x v="8"/>
    <x v="945"/>
    <d v="2017-02-18T23:59:00"/>
    <x v="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8"/>
    <x v="53"/>
    <n v="57.2"/>
    <x v="2"/>
    <x v="8"/>
    <x v="946"/>
    <d v="2016-09-09T18:00:48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8"/>
    <x v="50"/>
    <n v="0"/>
    <x v="2"/>
    <x v="8"/>
    <x v="947"/>
    <d v="2016-06-30T18:45:06"/>
    <x v="3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8"/>
    <x v="81"/>
    <n v="60"/>
    <x v="2"/>
    <x v="8"/>
    <x v="948"/>
    <d v="2016-03-12T19:52:44"/>
    <x v="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8"/>
    <x v="60"/>
    <n v="39"/>
    <x v="2"/>
    <x v="8"/>
    <x v="949"/>
    <d v="2016-02-21T01:02:56"/>
    <x v="3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8"/>
    <x v="58"/>
    <n v="58.42"/>
    <x v="2"/>
    <x v="8"/>
    <x v="950"/>
    <d v="2016-01-17T18:01:01"/>
    <x v="3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8"/>
    <x v="151"/>
    <n v="158.63999999999999"/>
    <x v="2"/>
    <x v="8"/>
    <x v="951"/>
    <d v="2016-06-04T15:41:12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8"/>
    <x v="67"/>
    <n v="99.86"/>
    <x v="2"/>
    <x v="8"/>
    <x v="95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8"/>
    <x v="60"/>
    <n v="25.2"/>
    <x v="2"/>
    <x v="8"/>
    <x v="953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8"/>
    <x v="152"/>
    <n v="89.19"/>
    <x v="2"/>
    <x v="8"/>
    <x v="954"/>
    <d v="2015-08-20T20:00:39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8"/>
    <x v="52"/>
    <n v="182.62"/>
    <x v="2"/>
    <x v="8"/>
    <x v="955"/>
    <d v="2016-09-13T07:05:00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8"/>
    <x v="53"/>
    <n v="50.65"/>
    <x v="2"/>
    <x v="8"/>
    <x v="956"/>
    <d v="2015-04-26T20:55:59"/>
    <x v="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8"/>
    <x v="53"/>
    <n v="33.29"/>
    <x v="2"/>
    <x v="8"/>
    <x v="957"/>
    <d v="2016-11-17T14:15:33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8"/>
    <x v="57"/>
    <n v="51.82"/>
    <x v="2"/>
    <x v="8"/>
    <x v="958"/>
    <d v="2015-04-10T04:59:00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8"/>
    <x v="115"/>
    <n v="113.63"/>
    <x v="2"/>
    <x v="8"/>
    <x v="959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8"/>
    <x v="132"/>
    <n v="136.46"/>
    <x v="2"/>
    <x v="8"/>
    <x v="960"/>
    <d v="2017-03-14T14:02:35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8"/>
    <x v="7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8"/>
    <x v="58"/>
    <n v="19.239999999999998"/>
    <x v="2"/>
    <x v="8"/>
    <x v="962"/>
    <d v="2016-02-11T17:05:53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8"/>
    <x v="60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8"/>
    <x v="60"/>
    <n v="30.31"/>
    <x v="2"/>
    <x v="8"/>
    <x v="964"/>
    <d v="2015-09-01T15:05:19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8"/>
    <x v="60"/>
    <n v="49.67"/>
    <x v="2"/>
    <x v="8"/>
    <x v="965"/>
    <d v="2016-10-26T03:59:00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8"/>
    <x v="77"/>
    <n v="59.2"/>
    <x v="2"/>
    <x v="8"/>
    <x v="966"/>
    <d v="2016-10-06T15:15:32"/>
    <x v="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8"/>
    <x v="82"/>
    <n v="43.98"/>
    <x v="2"/>
    <x v="8"/>
    <x v="967"/>
    <d v="2016-04-22T05:06:14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8"/>
    <x v="60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8"/>
    <x v="153"/>
    <n v="1272.73"/>
    <x v="2"/>
    <x v="8"/>
    <x v="969"/>
    <d v="2017-02-09T07:16:47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8"/>
    <x v="132"/>
    <n v="164"/>
    <x v="2"/>
    <x v="8"/>
    <x v="970"/>
    <d v="2017-01-23T04:59:0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8"/>
    <x v="50"/>
    <n v="45.2"/>
    <x v="2"/>
    <x v="8"/>
    <x v="971"/>
    <d v="2015-06-01T17:01:0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8"/>
    <x v="131"/>
    <n v="153.88999999999999"/>
    <x v="2"/>
    <x v="8"/>
    <x v="972"/>
    <d v="2014-09-04T06:59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8"/>
    <x v="53"/>
    <n v="51.38"/>
    <x v="2"/>
    <x v="8"/>
    <x v="973"/>
    <d v="2015-11-09T01:21:33"/>
    <x v="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8"/>
    <x v="60"/>
    <n v="93.33"/>
    <x v="2"/>
    <x v="8"/>
    <x v="974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8"/>
    <x v="56"/>
    <n v="108.63"/>
    <x v="2"/>
    <x v="8"/>
    <x v="975"/>
    <d v="2016-06-28T16:43:05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8"/>
    <x v="53"/>
    <n v="160.5"/>
    <x v="2"/>
    <x v="8"/>
    <x v="976"/>
    <d v="2015-08-14T01:24:57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8"/>
    <x v="122"/>
    <n v="75.75"/>
    <x v="2"/>
    <x v="8"/>
    <x v="977"/>
    <d v="2016-02-21T22:36:37"/>
    <x v="3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8"/>
    <x v="80"/>
    <n v="790.84"/>
    <x v="2"/>
    <x v="8"/>
    <x v="978"/>
    <d v="2016-02-25T07:25:01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8"/>
    <x v="154"/>
    <n v="301.94"/>
    <x v="2"/>
    <x v="8"/>
    <x v="979"/>
    <d v="2016-06-20T18:59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8"/>
    <x v="77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8"/>
    <x v="5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8"/>
    <x v="50"/>
    <n v="1"/>
    <x v="2"/>
    <x v="8"/>
    <x v="982"/>
    <d v="2016-10-02T18:04:46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8"/>
    <x v="75"/>
    <n v="171.79"/>
    <x v="2"/>
    <x v="8"/>
    <x v="983"/>
    <d v="2016-08-23T20:54:0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8"/>
    <x v="60"/>
    <n v="35.33"/>
    <x v="2"/>
    <x v="8"/>
    <x v="984"/>
    <d v="2015-03-28T01:46:48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8"/>
    <x v="52"/>
    <n v="82.09"/>
    <x v="2"/>
    <x v="8"/>
    <x v="985"/>
    <d v="2015-12-31T23:00:0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8"/>
    <x v="55"/>
    <n v="110.87"/>
    <x v="2"/>
    <x v="8"/>
    <x v="986"/>
    <d v="2016-01-10T00:00:00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8"/>
    <x v="55"/>
    <n v="161.22"/>
    <x v="2"/>
    <x v="8"/>
    <x v="987"/>
    <d v="2014-06-23T07:04:1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8"/>
    <x v="50"/>
    <n v="0"/>
    <x v="2"/>
    <x v="8"/>
    <x v="988"/>
    <d v="2016-10-01T08:33:45"/>
    <x v="1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8"/>
    <x v="123"/>
    <n v="52.41"/>
    <x v="2"/>
    <x v="8"/>
    <x v="989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8"/>
    <x v="50"/>
    <n v="13"/>
    <x v="2"/>
    <x v="8"/>
    <x v="990"/>
    <d v="2014-09-03T18:49:24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8"/>
    <x v="65"/>
    <n v="30.29"/>
    <x v="2"/>
    <x v="8"/>
    <x v="991"/>
    <d v="2016-07-12T18:51:00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8"/>
    <x v="50"/>
    <n v="116.75"/>
    <x v="2"/>
    <x v="8"/>
    <x v="992"/>
    <d v="2016-05-07T21:11:59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8"/>
    <x v="78"/>
    <n v="89.6"/>
    <x v="2"/>
    <x v="8"/>
    <x v="993"/>
    <d v="2016-11-12T05:00:00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8"/>
    <x v="53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8"/>
    <x v="113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8"/>
    <x v="53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8"/>
    <x v="60"/>
    <n v="8.1300000000000008"/>
    <x v="2"/>
    <x v="8"/>
    <x v="997"/>
    <d v="2014-11-28T03:28:17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8"/>
    <x v="155"/>
    <n v="153.43"/>
    <x v="2"/>
    <x v="8"/>
    <x v="998"/>
    <d v="2015-11-19T05:03:2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8"/>
    <x v="59"/>
    <n v="292.08"/>
    <x v="2"/>
    <x v="8"/>
    <x v="999"/>
    <d v="2014-11-13T08:02:00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8"/>
    <x v="53"/>
    <n v="3304"/>
    <x v="2"/>
    <x v="8"/>
    <x v="1000"/>
    <d v="2017-03-15T00:26:0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8"/>
    <x v="3"/>
    <n v="1300"/>
    <x v="2"/>
    <x v="8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8"/>
    <x v="75"/>
    <n v="134.55000000000001"/>
    <x v="2"/>
    <x v="8"/>
    <x v="1002"/>
    <d v="2015-12-17T05:59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8"/>
    <x v="63"/>
    <n v="214.07"/>
    <x v="2"/>
    <x v="8"/>
    <x v="1003"/>
    <d v="2017-03-16T16:01:0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8"/>
    <x v="133"/>
    <n v="216.34"/>
    <x v="2"/>
    <x v="8"/>
    <x v="1004"/>
    <d v="2016-02-18T17:00:27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8"/>
    <x v="150"/>
    <n v="932.31"/>
    <x v="2"/>
    <x v="8"/>
    <x v="1005"/>
    <d v="2015-10-30T14:59:4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8"/>
    <x v="52"/>
    <n v="29.25"/>
    <x v="2"/>
    <x v="8"/>
    <x v="1006"/>
    <d v="2014-12-12T07:11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8"/>
    <x v="156"/>
    <n v="174.95"/>
    <x v="2"/>
    <x v="8"/>
    <x v="1007"/>
    <d v="2016-12-14T15:00:23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8"/>
    <x v="50"/>
    <n v="250"/>
    <x v="2"/>
    <x v="8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8"/>
    <x v="55"/>
    <n v="65"/>
    <x v="2"/>
    <x v="8"/>
    <x v="1009"/>
    <d v="2016-06-19T14:30:46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8"/>
    <x v="50"/>
    <n v="55"/>
    <x v="2"/>
    <x v="8"/>
    <x v="1010"/>
    <d v="2016-09-05T02:59:0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8"/>
    <x v="5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8"/>
    <x v="157"/>
    <n v="1389.36"/>
    <x v="2"/>
    <x v="8"/>
    <x v="1012"/>
    <d v="2017-01-24T10:34:12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8"/>
    <x v="131"/>
    <n v="95.91"/>
    <x v="2"/>
    <x v="8"/>
    <x v="1013"/>
    <d v="2015-12-29T20:00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8"/>
    <x v="134"/>
    <n v="191.25"/>
    <x v="2"/>
    <x v="8"/>
    <x v="1014"/>
    <d v="2015-01-01T00:03:35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8"/>
    <x v="56"/>
    <n v="40"/>
    <x v="2"/>
    <x v="8"/>
    <x v="1015"/>
    <d v="2015-11-25T22:04:55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8"/>
    <x v="56"/>
    <n v="74.790000000000006"/>
    <x v="2"/>
    <x v="8"/>
    <x v="1016"/>
    <d v="2016-04-07T01:34:16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8"/>
    <x v="61"/>
    <n v="161.12"/>
    <x v="2"/>
    <x v="8"/>
    <x v="1017"/>
    <d v="2015-11-21T17:12:15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8"/>
    <x v="56"/>
    <n v="88.71"/>
    <x v="2"/>
    <x v="8"/>
    <x v="1018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8"/>
    <x v="153"/>
    <n v="53.25"/>
    <x v="2"/>
    <x v="8"/>
    <x v="1019"/>
    <d v="2015-02-04T23:22:29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15"/>
    <x v="158"/>
    <n v="106.2"/>
    <x v="4"/>
    <x v="15"/>
    <x v="1020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15"/>
    <x v="159"/>
    <n v="22.08"/>
    <x v="4"/>
    <x v="15"/>
    <x v="1021"/>
    <d v="2015-10-17T04:0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15"/>
    <x v="41"/>
    <n v="31.05"/>
    <x v="4"/>
    <x v="15"/>
    <x v="1022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15"/>
    <x v="160"/>
    <n v="36.21"/>
    <x v="4"/>
    <x v="15"/>
    <x v="1023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15"/>
    <x v="17"/>
    <n v="388.98"/>
    <x v="4"/>
    <x v="15"/>
    <x v="1024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15"/>
    <x v="5"/>
    <n v="71.849999999999994"/>
    <x v="4"/>
    <x v="15"/>
    <x v="1025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15"/>
    <x v="8"/>
    <n v="57.38"/>
    <x v="4"/>
    <x v="15"/>
    <x v="1026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15"/>
    <x v="3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15"/>
    <x v="16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15"/>
    <x v="20"/>
    <n v="79.260000000000005"/>
    <x v="4"/>
    <x v="15"/>
    <x v="1029"/>
    <d v="2015-04-04T21:59:00"/>
    <x v="3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15"/>
    <x v="161"/>
    <n v="43.03"/>
    <x v="4"/>
    <x v="15"/>
    <x v="1030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15"/>
    <x v="13"/>
    <n v="108.48"/>
    <x v="4"/>
    <x v="15"/>
    <x v="1031"/>
    <d v="2015-12-16T18:20:10"/>
    <x v="2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15"/>
    <x v="29"/>
    <n v="61.03"/>
    <x v="4"/>
    <x v="15"/>
    <x v="1032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15"/>
    <x v="33"/>
    <n v="50.59"/>
    <x v="4"/>
    <x v="15"/>
    <x v="1033"/>
    <d v="2016-12-12T17:34:40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15"/>
    <x v="22"/>
    <n v="39.159999999999997"/>
    <x v="4"/>
    <x v="15"/>
    <x v="1034"/>
    <d v="2016-08-05T03:59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15"/>
    <x v="29"/>
    <n v="65.16"/>
    <x v="4"/>
    <x v="15"/>
    <x v="1035"/>
    <d v="2015-02-11T15:23:40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15"/>
    <x v="20"/>
    <n v="23.96"/>
    <x v="4"/>
    <x v="15"/>
    <x v="1036"/>
    <d v="2013-01-07T08:00:00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15"/>
    <x v="21"/>
    <n v="48.62"/>
    <x v="4"/>
    <x v="15"/>
    <x v="1037"/>
    <d v="2015-05-18T05:00:00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15"/>
    <x v="14"/>
    <n v="35.74"/>
    <x v="4"/>
    <x v="15"/>
    <x v="1038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15"/>
    <x v="30"/>
    <n v="21.37"/>
    <x v="4"/>
    <x v="15"/>
    <x v="1039"/>
    <d v="2016-12-13T07:59:0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16"/>
    <x v="50"/>
    <n v="250"/>
    <x v="5"/>
    <x v="16"/>
    <x v="1040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16"/>
    <x v="5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16"/>
    <x v="53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16"/>
    <x v="114"/>
    <n v="29.24"/>
    <x v="5"/>
    <x v="16"/>
    <x v="1043"/>
    <d v="2015-05-20T06:04:15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16"/>
    <x v="50"/>
    <n v="3"/>
    <x v="5"/>
    <x v="16"/>
    <x v="1044"/>
    <d v="2015-03-05T20:27:00"/>
    <x v="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16"/>
    <x v="56"/>
    <n v="33.25"/>
    <x v="5"/>
    <x v="16"/>
    <x v="1045"/>
    <d v="2014-08-23T20:59:1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16"/>
    <x v="50"/>
    <n v="0"/>
    <x v="5"/>
    <x v="16"/>
    <x v="1046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16"/>
    <x v="50"/>
    <n v="1"/>
    <x v="5"/>
    <x v="16"/>
    <x v="1047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16"/>
    <x v="60"/>
    <n v="53"/>
    <x v="5"/>
    <x v="16"/>
    <x v="1048"/>
    <d v="2016-09-25T01:16:29"/>
    <x v="4"/>
  </r>
  <r>
    <n v="1049"/>
    <s v="J1 (Canceled)"/>
    <s v="------"/>
    <n v="12000"/>
    <n v="0"/>
    <x v="1"/>
    <s v="US"/>
    <s v="USD"/>
    <n v="1455272445"/>
    <x v="1049"/>
    <b v="0"/>
    <n v="0"/>
    <b v="0"/>
    <x v="16"/>
    <x v="50"/>
    <n v="0"/>
    <x v="5"/>
    <x v="16"/>
    <x v="104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16"/>
    <x v="50"/>
    <n v="0"/>
    <x v="5"/>
    <x v="16"/>
    <x v="105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16"/>
    <x v="5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16"/>
    <x v="50"/>
    <n v="0"/>
    <x v="5"/>
    <x v="16"/>
    <x v="1052"/>
    <d v="2016-06-06T20:09:00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16"/>
    <x v="60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16"/>
    <x v="50"/>
    <n v="0"/>
    <x v="5"/>
    <x v="16"/>
    <x v="1054"/>
    <d v="2014-08-10T22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16"/>
    <x v="50"/>
    <n v="0"/>
    <x v="5"/>
    <x v="16"/>
    <x v="1055"/>
    <d v="2016-03-07T23:49:05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16"/>
    <x v="50"/>
    <n v="0"/>
    <x v="5"/>
    <x v="16"/>
    <x v="1056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16"/>
    <x v="50"/>
    <n v="0"/>
    <x v="5"/>
    <x v="16"/>
    <x v="1057"/>
    <d v="2016-12-04T21:54:43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16"/>
    <x v="50"/>
    <n v="0"/>
    <x v="5"/>
    <x v="16"/>
    <x v="1058"/>
    <d v="2015-03-26T00:00:00"/>
    <x v="3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16"/>
    <x v="50"/>
    <n v="0"/>
    <x v="5"/>
    <x v="16"/>
    <x v="1059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16"/>
    <x v="60"/>
    <n v="50"/>
    <x v="5"/>
    <x v="16"/>
    <x v="1060"/>
    <d v="2015-04-15T21:54:53"/>
    <x v="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16"/>
    <x v="50"/>
    <n v="0"/>
    <x v="5"/>
    <x v="16"/>
    <x v="1061"/>
    <d v="2016-05-02T01:00:00"/>
    <x v="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16"/>
    <x v="162"/>
    <n v="47.5"/>
    <x v="5"/>
    <x v="16"/>
    <x v="1062"/>
    <d v="2016-07-12T19:22:2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16"/>
    <x v="50"/>
    <n v="0"/>
    <x v="5"/>
    <x v="16"/>
    <x v="1063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17"/>
    <x v="114"/>
    <n v="65.67"/>
    <x v="6"/>
    <x v="17"/>
    <x v="1064"/>
    <d v="2013-07-07T05:28:23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17"/>
    <x v="56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17"/>
    <x v="56"/>
    <n v="34.130000000000003"/>
    <x v="6"/>
    <x v="17"/>
    <x v="1066"/>
    <d v="2013-08-04T23:06:22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17"/>
    <x v="73"/>
    <n v="13"/>
    <x v="6"/>
    <x v="17"/>
    <x v="1067"/>
    <d v="2013-12-21T20:32:11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17"/>
    <x v="50"/>
    <n v="11.25"/>
    <x v="6"/>
    <x v="17"/>
    <x v="1068"/>
    <d v="2016-04-10T07:54:24"/>
    <x v="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17"/>
    <x v="115"/>
    <n v="40.479999999999997"/>
    <x v="6"/>
    <x v="17"/>
    <x v="1069"/>
    <d v="2013-11-26T06:30:59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17"/>
    <x v="60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17"/>
    <x v="50"/>
    <n v="0"/>
    <x v="6"/>
    <x v="17"/>
    <x v="1071"/>
    <d v="2015-11-17T19:04:53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17"/>
    <x v="50"/>
    <n v="12.75"/>
    <x v="6"/>
    <x v="17"/>
    <x v="1072"/>
    <d v="2014-02-05T19:58:17"/>
    <x v="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17"/>
    <x v="60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17"/>
    <x v="52"/>
    <n v="113.57"/>
    <x v="6"/>
    <x v="17"/>
    <x v="1074"/>
    <d v="2014-01-04T04:09:05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17"/>
    <x v="62"/>
    <n v="15"/>
    <x v="6"/>
    <x v="17"/>
    <x v="1075"/>
    <d v="2012-05-06T21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17"/>
    <x v="163"/>
    <n v="48.28"/>
    <x v="6"/>
    <x v="17"/>
    <x v="1076"/>
    <d v="2014-09-11T09:04:10"/>
    <x v="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17"/>
    <x v="129"/>
    <n v="43.98"/>
    <x v="6"/>
    <x v="17"/>
    <x v="1077"/>
    <d v="2016-01-14T04:00:11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17"/>
    <x v="59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17"/>
    <x v="56"/>
    <n v="37.67"/>
    <x v="6"/>
    <x v="17"/>
    <x v="1079"/>
    <d v="2016-05-14T13:35:36"/>
    <x v="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17"/>
    <x v="114"/>
    <n v="18.579999999999998"/>
    <x v="6"/>
    <x v="17"/>
    <x v="1080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17"/>
    <x v="50"/>
    <n v="3"/>
    <x v="6"/>
    <x v="17"/>
    <x v="1081"/>
    <d v="2015-01-28T22:14:52"/>
    <x v="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17"/>
    <x v="60"/>
    <n v="18.670000000000002"/>
    <x v="6"/>
    <x v="17"/>
    <x v="1082"/>
    <d v="2012-08-10T21:44:48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17"/>
    <x v="60"/>
    <n v="410"/>
    <x v="6"/>
    <x v="17"/>
    <x v="1083"/>
    <d v="2014-08-02T15:49:43"/>
    <x v="4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17"/>
    <x v="50"/>
    <n v="0"/>
    <x v="6"/>
    <x v="17"/>
    <x v="1084"/>
    <d v="2014-08-08T21:53:24"/>
    <x v="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17"/>
    <x v="56"/>
    <n v="114"/>
    <x v="6"/>
    <x v="17"/>
    <x v="1085"/>
    <d v="2016-03-14T15:06:15"/>
    <x v="6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17"/>
    <x v="50"/>
    <n v="7.5"/>
    <x v="6"/>
    <x v="17"/>
    <x v="1086"/>
    <d v="2014-08-24T20:48:11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17"/>
    <x v="50"/>
    <n v="0"/>
    <x v="6"/>
    <x v="17"/>
    <x v="1087"/>
    <d v="2014-06-15T17:08:07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17"/>
    <x v="51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17"/>
    <x v="59"/>
    <n v="23.96"/>
    <x v="6"/>
    <x v="17"/>
    <x v="1089"/>
    <d v="2015-06-26T04:32:55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17"/>
    <x v="50"/>
    <n v="5"/>
    <x v="6"/>
    <x v="17"/>
    <x v="1090"/>
    <d v="2015-05-29T04:27:3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17"/>
    <x v="55"/>
    <n v="12.5"/>
    <x v="6"/>
    <x v="17"/>
    <x v="1091"/>
    <d v="2016-04-10T18:41:12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17"/>
    <x v="60"/>
    <n v="3"/>
    <x v="6"/>
    <x v="17"/>
    <x v="1092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17"/>
    <x v="51"/>
    <n v="10.56"/>
    <x v="6"/>
    <x v="17"/>
    <x v="1093"/>
    <d v="2016-02-11T23:22:17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17"/>
    <x v="82"/>
    <n v="122"/>
    <x v="6"/>
    <x v="17"/>
    <x v="1094"/>
    <d v="2011-10-09T17:07:13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17"/>
    <x v="62"/>
    <n v="267.81"/>
    <x v="6"/>
    <x v="17"/>
    <x v="1095"/>
    <d v="2013-08-30T12:53:40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17"/>
    <x v="82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17"/>
    <x v="50"/>
    <n v="6.71"/>
    <x v="6"/>
    <x v="17"/>
    <x v="1097"/>
    <d v="2014-03-02T19:01:17"/>
    <x v="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17"/>
    <x v="113"/>
    <n v="81.95"/>
    <x v="6"/>
    <x v="17"/>
    <x v="1098"/>
    <d v="2014-04-13T18:18:15"/>
    <x v="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17"/>
    <x v="60"/>
    <n v="25"/>
    <x v="6"/>
    <x v="17"/>
    <x v="1099"/>
    <d v="2015-05-13T20:04:28"/>
    <x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17"/>
    <x v="56"/>
    <n v="10"/>
    <x v="6"/>
    <x v="17"/>
    <x v="1100"/>
    <d v="2016-02-14T02:39:31"/>
    <x v="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17"/>
    <x v="50"/>
    <n v="6.83"/>
    <x v="6"/>
    <x v="17"/>
    <x v="1101"/>
    <d v="2016-07-14T18:12:00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17"/>
    <x v="62"/>
    <n v="17.71"/>
    <x v="6"/>
    <x v="17"/>
    <x v="1102"/>
    <d v="2013-12-09T05:59:00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17"/>
    <x v="53"/>
    <n v="16.2"/>
    <x v="6"/>
    <x v="17"/>
    <x v="1103"/>
    <d v="2016-06-18T05:19:5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17"/>
    <x v="62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17"/>
    <x v="50"/>
    <n v="71.55"/>
    <x v="6"/>
    <x v="17"/>
    <x v="1105"/>
    <d v="2014-03-24T02:15:27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17"/>
    <x v="139"/>
    <n v="23.57"/>
    <x v="6"/>
    <x v="17"/>
    <x v="1106"/>
    <d v="2012-04-04T16:46:15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17"/>
    <x v="50"/>
    <n v="0"/>
    <x v="6"/>
    <x v="17"/>
    <x v="1107"/>
    <d v="2014-07-23T20:40:24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17"/>
    <x v="56"/>
    <n v="34.880000000000003"/>
    <x v="6"/>
    <x v="17"/>
    <x v="1108"/>
    <d v="2012-04-13T14:17:15"/>
    <x v="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17"/>
    <x v="50"/>
    <n v="15"/>
    <x v="6"/>
    <x v="17"/>
    <x v="1109"/>
    <d v="2016-11-18T19:03:10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17"/>
    <x v="60"/>
    <n v="23.18"/>
    <x v="6"/>
    <x v="17"/>
    <x v="1110"/>
    <d v="2012-12-07T22:23:42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17"/>
    <x v="50"/>
    <n v="1"/>
    <x v="6"/>
    <x v="17"/>
    <x v="1111"/>
    <d v="2016-01-08T04:53:10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17"/>
    <x v="71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17"/>
    <x v="60"/>
    <n v="5"/>
    <x v="6"/>
    <x v="17"/>
    <x v="1113"/>
    <d v="2014-08-14T23:27:00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17"/>
    <x v="50"/>
    <n v="3.33"/>
    <x v="6"/>
    <x v="17"/>
    <x v="1114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17"/>
    <x v="50"/>
    <n v="13.25"/>
    <x v="6"/>
    <x v="17"/>
    <x v="1115"/>
    <d v="2016-03-30T15:41:35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17"/>
    <x v="50"/>
    <n v="17.850000000000001"/>
    <x v="6"/>
    <x v="17"/>
    <x v="1116"/>
    <d v="2012-06-09T20:20:08"/>
    <x v="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17"/>
    <x v="59"/>
    <n v="10.38"/>
    <x v="6"/>
    <x v="17"/>
    <x v="1117"/>
    <d v="2015-12-25T14:21:53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17"/>
    <x v="53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17"/>
    <x v="50"/>
    <n v="5"/>
    <x v="6"/>
    <x v="17"/>
    <x v="1119"/>
    <d v="2014-04-06T19:01:04"/>
    <x v="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17"/>
    <x v="50"/>
    <n v="0"/>
    <x v="6"/>
    <x v="17"/>
    <x v="1120"/>
    <d v="2011-10-28T20:56:40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17"/>
    <x v="50"/>
    <n v="5.8"/>
    <x v="6"/>
    <x v="17"/>
    <x v="1121"/>
    <d v="2016-03-13T21:25:16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17"/>
    <x v="5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17"/>
    <x v="50"/>
    <n v="3.67"/>
    <x v="6"/>
    <x v="17"/>
    <x v="1123"/>
    <d v="2014-04-19T12:34:08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18"/>
    <x v="50"/>
    <n v="60.71"/>
    <x v="6"/>
    <x v="18"/>
    <x v="1124"/>
    <d v="2015-04-30T16:00:51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18"/>
    <x v="50"/>
    <n v="0"/>
    <x v="6"/>
    <x v="18"/>
    <x v="1125"/>
    <d v="2015-09-25T14:58:50"/>
    <x v="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18"/>
    <x v="60"/>
    <n v="5"/>
    <x v="6"/>
    <x v="18"/>
    <x v="1126"/>
    <d v="2016-07-14T07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18"/>
    <x v="53"/>
    <n v="25.43"/>
    <x v="6"/>
    <x v="18"/>
    <x v="1127"/>
    <d v="2014-11-14T21:30:00"/>
    <x v="1"/>
  </r>
  <r>
    <n v="1128"/>
    <s v="Flying Turds"/>
    <s v="#havingfunFTW"/>
    <n v="1000"/>
    <n v="1"/>
    <x v="2"/>
    <s v="GB"/>
    <s v="GBP"/>
    <n v="1407425717"/>
    <x v="1128"/>
    <b v="0"/>
    <n v="1"/>
    <b v="0"/>
    <x v="18"/>
    <x v="50"/>
    <n v="1"/>
    <x v="6"/>
    <x v="18"/>
    <x v="1128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18"/>
    <x v="50"/>
    <n v="10.5"/>
    <x v="6"/>
    <x v="18"/>
    <x v="1129"/>
    <d v="2016-06-05T06:21:33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18"/>
    <x v="50"/>
    <n v="3.67"/>
    <x v="6"/>
    <x v="18"/>
    <x v="1130"/>
    <d v="2014-11-26T00:55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18"/>
    <x v="50"/>
    <n v="0"/>
    <x v="6"/>
    <x v="18"/>
    <x v="1131"/>
    <d v="2015-12-24T21:47:48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18"/>
    <x v="51"/>
    <n v="110.62"/>
    <x v="6"/>
    <x v="18"/>
    <x v="1132"/>
    <d v="2017-01-01T02:46:11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18"/>
    <x v="60"/>
    <n v="20"/>
    <x v="6"/>
    <x v="18"/>
    <x v="1133"/>
    <d v="2014-07-31T09:46:21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18"/>
    <x v="50"/>
    <n v="1"/>
    <x v="6"/>
    <x v="18"/>
    <x v="1134"/>
    <d v="2014-11-29T04:33:00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18"/>
    <x v="62"/>
    <n v="50"/>
    <x v="6"/>
    <x v="18"/>
    <x v="1135"/>
    <d v="2016-08-06T23:44:54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18"/>
    <x v="52"/>
    <n v="45"/>
    <x v="6"/>
    <x v="18"/>
    <x v="1136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18"/>
    <x v="67"/>
    <n v="253.21"/>
    <x v="6"/>
    <x v="18"/>
    <x v="1137"/>
    <d v="2016-04-23T19:40:21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18"/>
    <x v="50"/>
    <n v="31.25"/>
    <x v="6"/>
    <x v="18"/>
    <x v="1138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18"/>
    <x v="50"/>
    <n v="5"/>
    <x v="6"/>
    <x v="18"/>
    <x v="1139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18"/>
    <x v="50"/>
    <n v="0"/>
    <x v="6"/>
    <x v="18"/>
    <x v="1140"/>
    <d v="2015-08-06T11:05:21"/>
    <x v="3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18"/>
    <x v="50"/>
    <n v="0"/>
    <x v="6"/>
    <x v="18"/>
    <x v="1141"/>
    <d v="2015-07-09T16:47:30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18"/>
    <x v="50"/>
    <n v="0"/>
    <x v="6"/>
    <x v="18"/>
    <x v="1142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18"/>
    <x v="50"/>
    <n v="23.25"/>
    <x v="6"/>
    <x v="18"/>
    <x v="1143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19"/>
    <x v="50"/>
    <n v="0"/>
    <x v="7"/>
    <x v="19"/>
    <x v="1144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19"/>
    <x v="50"/>
    <n v="100"/>
    <x v="7"/>
    <x v="19"/>
    <x v="1145"/>
    <d v="2014-10-02T17:56:32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19"/>
    <x v="114"/>
    <n v="44.17"/>
    <x v="7"/>
    <x v="19"/>
    <x v="1146"/>
    <d v="2014-05-02T22:52:53"/>
    <x v="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19"/>
    <x v="50"/>
    <n v="0"/>
    <x v="7"/>
    <x v="19"/>
    <x v="1147"/>
    <d v="2014-10-19T23:19:43"/>
    <x v="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19"/>
    <x v="50"/>
    <n v="24.33"/>
    <x v="7"/>
    <x v="19"/>
    <x v="1148"/>
    <d v="2016-12-01T05:06:21"/>
    <x v="4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19"/>
    <x v="50"/>
    <n v="37.5"/>
    <x v="7"/>
    <x v="19"/>
    <x v="1149"/>
    <d v="2016-06-16T17:02:46"/>
    <x v="4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19"/>
    <x v="54"/>
    <n v="42"/>
    <x v="7"/>
    <x v="19"/>
    <x v="1150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19"/>
    <x v="50"/>
    <n v="0"/>
    <x v="7"/>
    <x v="19"/>
    <x v="1151"/>
    <d v="2015-09-07T02:27:43"/>
    <x v="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19"/>
    <x v="52"/>
    <n v="60.73"/>
    <x v="7"/>
    <x v="19"/>
    <x v="1152"/>
    <d v="2015-05-15T17:01:52"/>
    <x v="3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19"/>
    <x v="60"/>
    <n v="50"/>
    <x v="7"/>
    <x v="19"/>
    <x v="1153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19"/>
    <x v="113"/>
    <n v="108.33"/>
    <x v="7"/>
    <x v="19"/>
    <x v="115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19"/>
    <x v="60"/>
    <n v="23.5"/>
    <x v="7"/>
    <x v="19"/>
    <x v="1155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19"/>
    <x v="50"/>
    <n v="0"/>
    <x v="7"/>
    <x v="19"/>
    <x v="115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19"/>
    <x v="53"/>
    <n v="50.33"/>
    <x v="7"/>
    <x v="19"/>
    <x v="1157"/>
    <d v="2014-12-05T16:04:4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19"/>
    <x v="50"/>
    <n v="11.67"/>
    <x v="7"/>
    <x v="19"/>
    <x v="1158"/>
    <d v="2014-12-09T02:12:08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19"/>
    <x v="50"/>
    <n v="0"/>
    <x v="7"/>
    <x v="19"/>
    <x v="1159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19"/>
    <x v="65"/>
    <n v="60.79"/>
    <x v="7"/>
    <x v="19"/>
    <x v="1160"/>
    <d v="2015-03-28T02:43:0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19"/>
    <x v="50"/>
    <n v="0"/>
    <x v="7"/>
    <x v="19"/>
    <x v="116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19"/>
    <x v="50"/>
    <n v="17.5"/>
    <x v="7"/>
    <x v="19"/>
    <x v="1162"/>
    <d v="2014-09-25T16:24:24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19"/>
    <x v="50"/>
    <n v="0"/>
    <x v="7"/>
    <x v="19"/>
    <x v="1163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19"/>
    <x v="50"/>
    <n v="0"/>
    <x v="7"/>
    <x v="19"/>
    <x v="1164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19"/>
    <x v="70"/>
    <n v="82.82"/>
    <x v="7"/>
    <x v="19"/>
    <x v="1165"/>
    <d v="2014-07-06T05:08:50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19"/>
    <x v="118"/>
    <n v="358.88"/>
    <x v="7"/>
    <x v="19"/>
    <x v="1166"/>
    <d v="2015-06-26T04:00:00"/>
    <x v="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19"/>
    <x v="53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19"/>
    <x v="52"/>
    <n v="340"/>
    <x v="7"/>
    <x v="19"/>
    <x v="1168"/>
    <d v="2016-09-22T01:17:45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19"/>
    <x v="50"/>
    <n v="5.67"/>
    <x v="7"/>
    <x v="19"/>
    <x v="1169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19"/>
    <x v="50"/>
    <n v="50"/>
    <x v="7"/>
    <x v="19"/>
    <x v="1170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19"/>
    <x v="5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19"/>
    <x v="50"/>
    <n v="0"/>
    <x v="7"/>
    <x v="19"/>
    <x v="117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19"/>
    <x v="50"/>
    <n v="30"/>
    <x v="7"/>
    <x v="19"/>
    <x v="1173"/>
    <d v="2015-08-03T04:27:37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19"/>
    <x v="52"/>
    <n v="46.63"/>
    <x v="7"/>
    <x v="19"/>
    <x v="1174"/>
    <d v="2016-05-08T20:12:07"/>
    <x v="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19"/>
    <x v="56"/>
    <n v="65"/>
    <x v="7"/>
    <x v="19"/>
    <x v="1175"/>
    <d v="2015-07-15T17:28:59"/>
    <x v="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19"/>
    <x v="5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19"/>
    <x v="5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19"/>
    <x v="50"/>
    <n v="5"/>
    <x v="7"/>
    <x v="19"/>
    <x v="1178"/>
    <d v="2014-08-16T21:44:12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19"/>
    <x v="62"/>
    <n v="640"/>
    <x v="7"/>
    <x v="19"/>
    <x v="1179"/>
    <d v="2015-10-28T17:17:07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19"/>
    <x v="81"/>
    <n v="69.12"/>
    <x v="7"/>
    <x v="19"/>
    <x v="1180"/>
    <d v="2014-06-28T19:21:54"/>
    <x v="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19"/>
    <x v="50"/>
    <n v="1.33"/>
    <x v="7"/>
    <x v="19"/>
    <x v="1181"/>
    <d v="2015-03-01T08:08:41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19"/>
    <x v="65"/>
    <n v="10.5"/>
    <x v="7"/>
    <x v="19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19"/>
    <x v="65"/>
    <n v="33.33"/>
    <x v="7"/>
    <x v="19"/>
    <x v="1183"/>
    <d v="2016-11-02T03:59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20"/>
    <x v="2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20"/>
    <x v="2"/>
    <n v="118.74"/>
    <x v="8"/>
    <x v="20"/>
    <x v="1185"/>
    <d v="2015-06-08T04:00:00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20"/>
    <x v="13"/>
    <n v="65.08"/>
    <x v="8"/>
    <x v="20"/>
    <x v="1186"/>
    <d v="2015-06-01T22:42:0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20"/>
    <x v="3"/>
    <n v="130.16"/>
    <x v="8"/>
    <x v="20"/>
    <x v="1187"/>
    <d v="2015-05-17T18:00:00"/>
    <x v="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20"/>
    <x v="164"/>
    <n v="37.78"/>
    <x v="8"/>
    <x v="20"/>
    <x v="1188"/>
    <d v="2016-12-28T16:49:00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20"/>
    <x v="29"/>
    <n v="112.79"/>
    <x v="8"/>
    <x v="20"/>
    <x v="1189"/>
    <d v="2016-06-29T23:29:55"/>
    <x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20"/>
    <x v="165"/>
    <n v="51.92"/>
    <x v="8"/>
    <x v="20"/>
    <x v="1190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20"/>
    <x v="15"/>
    <n v="89.24"/>
    <x v="8"/>
    <x v="20"/>
    <x v="1191"/>
    <d v="2016-03-20T13:29:20"/>
    <x v="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20"/>
    <x v="166"/>
    <n v="19.329999999999998"/>
    <x v="8"/>
    <x v="20"/>
    <x v="1192"/>
    <d v="2017-02-11T12:09:38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20"/>
    <x v="3"/>
    <n v="79.97"/>
    <x v="8"/>
    <x v="20"/>
    <x v="1193"/>
    <d v="2016-04-09T17:37:33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20"/>
    <x v="167"/>
    <n v="56.41"/>
    <x v="8"/>
    <x v="20"/>
    <x v="1194"/>
    <d v="2015-04-08T11:42:59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20"/>
    <x v="165"/>
    <n v="79.41"/>
    <x v="8"/>
    <x v="20"/>
    <x v="1195"/>
    <d v="2015-12-20T09:00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20"/>
    <x v="168"/>
    <n v="76.44"/>
    <x v="8"/>
    <x v="20"/>
    <x v="1196"/>
    <d v="2015-12-18T19:38:59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20"/>
    <x v="169"/>
    <n v="121"/>
    <x v="8"/>
    <x v="20"/>
    <x v="1197"/>
    <d v="2016-06-13T0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20"/>
    <x v="170"/>
    <n v="54.62"/>
    <x v="8"/>
    <x v="20"/>
    <x v="1198"/>
    <d v="2015-12-31T03:00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20"/>
    <x v="7"/>
    <n v="299.22000000000003"/>
    <x v="8"/>
    <x v="20"/>
    <x v="1199"/>
    <d v="2015-07-08T18:30:00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20"/>
    <x v="9"/>
    <n v="58.53"/>
    <x v="8"/>
    <x v="20"/>
    <x v="1200"/>
    <d v="2015-04-16T11:27:36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20"/>
    <x v="21"/>
    <n v="55.37"/>
    <x v="8"/>
    <x v="20"/>
    <x v="1201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20"/>
    <x v="171"/>
    <n v="183.8"/>
    <x v="8"/>
    <x v="20"/>
    <x v="1202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20"/>
    <x v="21"/>
    <n v="165.35"/>
    <x v="8"/>
    <x v="20"/>
    <x v="1203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20"/>
    <x v="33"/>
    <n v="234.79"/>
    <x v="8"/>
    <x v="20"/>
    <x v="1204"/>
    <d v="2015-12-04T05:00:00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20"/>
    <x v="7"/>
    <n v="211.48"/>
    <x v="8"/>
    <x v="20"/>
    <x v="1205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20"/>
    <x v="41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20"/>
    <x v="3"/>
    <n v="123.38"/>
    <x v="8"/>
    <x v="20"/>
    <x v="1207"/>
    <d v="2016-03-31T10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20"/>
    <x v="19"/>
    <n v="207.07"/>
    <x v="8"/>
    <x v="20"/>
    <x v="1208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20"/>
    <x v="6"/>
    <n v="138.26"/>
    <x v="8"/>
    <x v="20"/>
    <x v="1209"/>
    <d v="2017-02-25T20:18:25"/>
    <x v="2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20"/>
    <x v="172"/>
    <n v="493.82"/>
    <x v="8"/>
    <x v="20"/>
    <x v="1210"/>
    <d v="2015-05-31T21:00:00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20"/>
    <x v="7"/>
    <n v="168.5"/>
    <x v="8"/>
    <x v="20"/>
    <x v="1211"/>
    <d v="2016-06-09T20:47:41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20"/>
    <x v="32"/>
    <n v="38.869999999999997"/>
    <x v="8"/>
    <x v="20"/>
    <x v="1212"/>
    <d v="2015-11-27T01:00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20"/>
    <x v="21"/>
    <n v="61.53"/>
    <x v="8"/>
    <x v="20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20"/>
    <x v="88"/>
    <n v="105.44"/>
    <x v="8"/>
    <x v="20"/>
    <x v="1214"/>
    <d v="2015-06-09T20:10:05"/>
    <x v="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20"/>
    <x v="173"/>
    <n v="71.59"/>
    <x v="8"/>
    <x v="20"/>
    <x v="1215"/>
    <d v="2014-05-30T22:09:16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20"/>
    <x v="91"/>
    <n v="91.88"/>
    <x v="8"/>
    <x v="20"/>
    <x v="1216"/>
    <d v="2015-10-02T23:03:00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20"/>
    <x v="33"/>
    <n v="148.57"/>
    <x v="8"/>
    <x v="20"/>
    <x v="1217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20"/>
    <x v="174"/>
    <n v="174.21"/>
    <x v="8"/>
    <x v="20"/>
    <x v="1218"/>
    <d v="2015-11-01T03:00:00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20"/>
    <x v="175"/>
    <n v="102.86"/>
    <x v="8"/>
    <x v="20"/>
    <x v="1219"/>
    <d v="2016-10-20T11:05:13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20"/>
    <x v="3"/>
    <n v="111.18"/>
    <x v="8"/>
    <x v="20"/>
    <x v="1220"/>
    <d v="2015-08-25T15:05:12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20"/>
    <x v="38"/>
    <n v="23.8"/>
    <x v="8"/>
    <x v="20"/>
    <x v="1221"/>
    <d v="2016-12-04T00:00:00"/>
    <x v="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20"/>
    <x v="176"/>
    <n v="81.27"/>
    <x v="8"/>
    <x v="20"/>
    <x v="1222"/>
    <d v="2016-04-01T04:00:00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20"/>
    <x v="20"/>
    <n v="116.21"/>
    <x v="8"/>
    <x v="20"/>
    <x v="1223"/>
    <d v="2016-11-10T05:15:09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21"/>
    <x v="113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21"/>
    <x v="65"/>
    <n v="44"/>
    <x v="4"/>
    <x v="21"/>
    <x v="1225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21"/>
    <x v="65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21"/>
    <x v="50"/>
    <n v="0"/>
    <x v="4"/>
    <x v="21"/>
    <x v="1227"/>
    <d v="2014-08-07T07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21"/>
    <x v="129"/>
    <n v="61.04"/>
    <x v="4"/>
    <x v="21"/>
    <x v="1228"/>
    <d v="2011-09-28T17:30:08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21"/>
    <x v="60"/>
    <n v="25"/>
    <x v="4"/>
    <x v="21"/>
    <x v="1229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21"/>
    <x v="50"/>
    <n v="0"/>
    <x v="4"/>
    <x v="21"/>
    <x v="1230"/>
    <d v="2011-02-24T23:20:3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21"/>
    <x v="50"/>
    <n v="0"/>
    <x v="4"/>
    <x v="21"/>
    <x v="1231"/>
    <d v="2015-08-28T01:00:0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21"/>
    <x v="60"/>
    <n v="40"/>
    <x v="4"/>
    <x v="21"/>
    <x v="1232"/>
    <d v="2013-10-06T20:21:10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21"/>
    <x v="81"/>
    <n v="19.329999999999998"/>
    <x v="4"/>
    <x v="21"/>
    <x v="1233"/>
    <d v="2012-02-21T22:46:14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21"/>
    <x v="50"/>
    <n v="0"/>
    <x v="4"/>
    <x v="21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21"/>
    <x v="56"/>
    <n v="35"/>
    <x v="4"/>
    <x v="21"/>
    <x v="1235"/>
    <d v="2013-12-15T03:14:59"/>
    <x v="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21"/>
    <x v="50"/>
    <n v="0"/>
    <x v="4"/>
    <x v="21"/>
    <x v="1236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21"/>
    <x v="50"/>
    <n v="0"/>
    <x v="4"/>
    <x v="21"/>
    <x v="1237"/>
    <d v="2012-08-24T06:47:45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21"/>
    <x v="82"/>
    <n v="59.33"/>
    <x v="4"/>
    <x v="21"/>
    <x v="1238"/>
    <d v="2011-08-06T14:38:56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21"/>
    <x v="5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21"/>
    <x v="56"/>
    <n v="30.13"/>
    <x v="4"/>
    <x v="21"/>
    <x v="1240"/>
    <d v="2013-07-12T21:51:00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21"/>
    <x v="76"/>
    <n v="74.62"/>
    <x v="4"/>
    <x v="21"/>
    <x v="1241"/>
    <d v="2014-11-03T05:59:00"/>
    <x v="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21"/>
    <x v="60"/>
    <n v="5"/>
    <x v="4"/>
    <x v="21"/>
    <x v="1242"/>
    <d v="2011-09-11T13:18:00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21"/>
    <x v="51"/>
    <n v="44.5"/>
    <x v="4"/>
    <x v="21"/>
    <x v="1243"/>
    <d v="2011-07-08T21:00:00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11"/>
    <x v="3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11"/>
    <x v="28"/>
    <n v="141.47"/>
    <x v="4"/>
    <x v="11"/>
    <x v="1245"/>
    <d v="2014-06-14T14:23:54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11"/>
    <x v="16"/>
    <n v="75.48"/>
    <x v="4"/>
    <x v="11"/>
    <x v="1246"/>
    <d v="2011-12-06T02:02:29"/>
    <x v="7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11"/>
    <x v="108"/>
    <n v="85.5"/>
    <x v="4"/>
    <x v="11"/>
    <x v="1247"/>
    <d v="2013-05-06T07:00:55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11"/>
    <x v="143"/>
    <n v="64.25"/>
    <x v="4"/>
    <x v="11"/>
    <x v="1248"/>
    <d v="2014-06-13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11"/>
    <x v="3"/>
    <n v="64.47"/>
    <x v="4"/>
    <x v="11"/>
    <x v="1249"/>
    <d v="2012-07-07T17:46:51"/>
    <x v="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11"/>
    <x v="177"/>
    <n v="118.2"/>
    <x v="4"/>
    <x v="11"/>
    <x v="1250"/>
    <d v="2014-09-06T15:25:31"/>
    <x v="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11"/>
    <x v="21"/>
    <n v="82.54"/>
    <x v="4"/>
    <x v="11"/>
    <x v="1251"/>
    <d v="2011-09-25T19:32: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11"/>
    <x v="178"/>
    <n v="34.17"/>
    <x v="4"/>
    <x v="11"/>
    <x v="1252"/>
    <d v="2013-10-24T23:42:49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11"/>
    <x v="179"/>
    <n v="42.73"/>
    <x v="4"/>
    <x v="11"/>
    <x v="1253"/>
    <d v="2014-09-03T18:48:27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11"/>
    <x v="171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11"/>
    <x v="180"/>
    <n v="55.7"/>
    <x v="4"/>
    <x v="11"/>
    <x v="1255"/>
    <d v="2013-12-01T21:17:3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11"/>
    <x v="90"/>
    <n v="98.03"/>
    <x v="4"/>
    <x v="11"/>
    <x v="1256"/>
    <d v="2012-02-12T22:03:51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11"/>
    <x v="181"/>
    <n v="92.1"/>
    <x v="4"/>
    <x v="11"/>
    <x v="1257"/>
    <d v="2011-04-03T01:03:10"/>
    <x v="8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11"/>
    <x v="182"/>
    <n v="38.18"/>
    <x v="4"/>
    <x v="11"/>
    <x v="1258"/>
    <d v="2013-08-31T14:40:12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11"/>
    <x v="3"/>
    <n v="27.15"/>
    <x v="4"/>
    <x v="11"/>
    <x v="1259"/>
    <d v="2014-06-09T03:59:00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11"/>
    <x v="35"/>
    <n v="50.69"/>
    <x v="4"/>
    <x v="11"/>
    <x v="1260"/>
    <d v="2014-02-26T20:13:40"/>
    <x v="7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11"/>
    <x v="7"/>
    <n v="38.94"/>
    <x v="4"/>
    <x v="11"/>
    <x v="1261"/>
    <d v="2014-01-29T08:13:47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11"/>
    <x v="105"/>
    <n v="77.64"/>
    <x v="4"/>
    <x v="11"/>
    <x v="1262"/>
    <d v="2014-02-16T18:18:12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11"/>
    <x v="17"/>
    <n v="43.54"/>
    <x v="4"/>
    <x v="11"/>
    <x v="1263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11"/>
    <x v="183"/>
    <n v="31.82"/>
    <x v="4"/>
    <x v="11"/>
    <x v="1264"/>
    <d v="2013-10-29T15:54:43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11"/>
    <x v="17"/>
    <n v="63.18"/>
    <x v="4"/>
    <x v="11"/>
    <x v="1265"/>
    <d v="2010-11-30T15:43:35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11"/>
    <x v="8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11"/>
    <x v="21"/>
    <n v="140.86000000000001"/>
    <x v="4"/>
    <x v="11"/>
    <x v="1267"/>
    <d v="2013-07-24T14:02:38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11"/>
    <x v="16"/>
    <n v="76.92"/>
    <x v="4"/>
    <x v="11"/>
    <x v="1268"/>
    <d v="2013-09-20T20:17:27"/>
    <x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11"/>
    <x v="15"/>
    <n v="99.16"/>
    <x v="4"/>
    <x v="11"/>
    <x v="1269"/>
    <d v="2016-04-16T00:00:00"/>
    <x v="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11"/>
    <x v="41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11"/>
    <x v="21"/>
    <n v="246.29"/>
    <x v="4"/>
    <x v="11"/>
    <x v="1271"/>
    <d v="2013-11-13T17:24:19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11"/>
    <x v="6"/>
    <n v="189.29"/>
    <x v="4"/>
    <x v="11"/>
    <x v="1272"/>
    <d v="2010-06-15T04:00:00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11"/>
    <x v="3"/>
    <n v="76.67"/>
    <x v="4"/>
    <x v="11"/>
    <x v="1273"/>
    <d v="2014-08-31T17:31:31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11"/>
    <x v="19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11"/>
    <x v="184"/>
    <n v="62.52"/>
    <x v="4"/>
    <x v="11"/>
    <x v="1275"/>
    <d v="2013-08-07T20:49:47"/>
    <x v="8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11"/>
    <x v="3"/>
    <n v="46.07"/>
    <x v="4"/>
    <x v="11"/>
    <x v="1276"/>
    <d v="2009-09-01T04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11"/>
    <x v="6"/>
    <n v="38.54"/>
    <x v="4"/>
    <x v="11"/>
    <x v="127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11"/>
    <x v="19"/>
    <n v="53.01"/>
    <x v="4"/>
    <x v="11"/>
    <x v="1278"/>
    <d v="2014-06-25T02:00:0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11"/>
    <x v="38"/>
    <n v="73.36"/>
    <x v="4"/>
    <x v="11"/>
    <x v="1279"/>
    <d v="2014-03-24T01:22:50"/>
    <x v="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11"/>
    <x v="38"/>
    <n v="127.98"/>
    <x v="4"/>
    <x v="11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11"/>
    <x v="38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11"/>
    <x v="39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11"/>
    <x v="185"/>
    <n v="95.93"/>
    <x v="4"/>
    <x v="11"/>
    <x v="1283"/>
    <d v="2013-03-11T04:00:00"/>
    <x v="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6"/>
    <x v="7"/>
    <n v="65.16"/>
    <x v="1"/>
    <x v="6"/>
    <x v="1284"/>
    <d v="2016-12-31T16:59:00"/>
    <x v="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6"/>
    <x v="21"/>
    <n v="32.270000000000003"/>
    <x v="1"/>
    <x v="6"/>
    <x v="1285"/>
    <d v="2015-06-20T13:59:35"/>
    <x v="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6"/>
    <x v="29"/>
    <n v="81.25"/>
    <x v="1"/>
    <x v="6"/>
    <x v="1286"/>
    <d v="2015-02-17T14:00:00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6"/>
    <x v="186"/>
    <n v="24.2"/>
    <x v="1"/>
    <x v="6"/>
    <x v="1287"/>
    <d v="2015-06-12T14:54:16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6"/>
    <x v="8"/>
    <n v="65.87"/>
    <x v="1"/>
    <x v="6"/>
    <x v="1288"/>
    <d v="2016-08-10T04:00:00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6"/>
    <x v="105"/>
    <n v="36.08"/>
    <x v="1"/>
    <x v="6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6"/>
    <x v="15"/>
    <n v="44.19"/>
    <x v="1"/>
    <x v="6"/>
    <x v="1290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6"/>
    <x v="91"/>
    <n v="104.07"/>
    <x v="1"/>
    <x v="6"/>
    <x v="1291"/>
    <d v="2015-04-07T07:00:00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6"/>
    <x v="5"/>
    <n v="35.96"/>
    <x v="1"/>
    <x v="6"/>
    <x v="1292"/>
    <d v="2015-10-06T22:59:00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6"/>
    <x v="21"/>
    <n v="127.79"/>
    <x v="1"/>
    <x v="6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6"/>
    <x v="108"/>
    <n v="27.73"/>
    <x v="1"/>
    <x v="6"/>
    <x v="129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6"/>
    <x v="21"/>
    <n v="39.83"/>
    <x v="1"/>
    <x v="6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6"/>
    <x v="48"/>
    <n v="52.17"/>
    <x v="1"/>
    <x v="6"/>
    <x v="1296"/>
    <d v="2016-03-14T00:12:5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6"/>
    <x v="5"/>
    <n v="92.04"/>
    <x v="1"/>
    <x v="6"/>
    <x v="1297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6"/>
    <x v="2"/>
    <n v="63.42"/>
    <x v="1"/>
    <x v="6"/>
    <x v="1298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6"/>
    <x v="39"/>
    <n v="135.63"/>
    <x v="1"/>
    <x v="6"/>
    <x v="1299"/>
    <d v="2015-07-14T19:32:39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6"/>
    <x v="165"/>
    <n v="168.75"/>
    <x v="1"/>
    <x v="6"/>
    <x v="1300"/>
    <d v="2016-06-01T18:57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6"/>
    <x v="33"/>
    <n v="70.86"/>
    <x v="1"/>
    <x v="6"/>
    <x v="1301"/>
    <d v="2015-07-21T03:00:0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6"/>
    <x v="8"/>
    <n v="50"/>
    <x v="1"/>
    <x v="6"/>
    <x v="1302"/>
    <d v="2016-12-01T02:23:31"/>
    <x v="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6"/>
    <x v="22"/>
    <n v="42.21"/>
    <x v="1"/>
    <x v="6"/>
    <x v="1303"/>
    <d v="2016-07-31T11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8"/>
    <x v="67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8"/>
    <x v="73"/>
    <n v="90.62"/>
    <x v="2"/>
    <x v="8"/>
    <x v="1305"/>
    <d v="2016-07-21T17:30:00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8"/>
    <x v="187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8"/>
    <x v="81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8"/>
    <x v="57"/>
    <n v="29.89"/>
    <x v="2"/>
    <x v="8"/>
    <x v="1308"/>
    <d v="2016-10-08T14:43:32"/>
    <x v="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8"/>
    <x v="20"/>
    <n v="367.97"/>
    <x v="2"/>
    <x v="8"/>
    <x v="1309"/>
    <d v="2015-10-15T21:11:08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8"/>
    <x v="63"/>
    <n v="129.16999999999999"/>
    <x v="2"/>
    <x v="8"/>
    <x v="1310"/>
    <d v="2016-08-19T16:00:50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8"/>
    <x v="188"/>
    <n v="800.7"/>
    <x v="2"/>
    <x v="8"/>
    <x v="1311"/>
    <d v="2016-11-30T20:15:19"/>
    <x v="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8"/>
    <x v="60"/>
    <n v="28"/>
    <x v="2"/>
    <x v="8"/>
    <x v="131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8"/>
    <x v="134"/>
    <n v="102.02"/>
    <x v="2"/>
    <x v="8"/>
    <x v="1313"/>
    <d v="2016-03-03T17:01: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8"/>
    <x v="60"/>
    <n v="184.36"/>
    <x v="2"/>
    <x v="8"/>
    <x v="1314"/>
    <d v="2016-10-21T16:04:20"/>
    <x v="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8"/>
    <x v="67"/>
    <n v="162.91999999999999"/>
    <x v="2"/>
    <x v="8"/>
    <x v="1315"/>
    <d v="2015-11-06T01:00:00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8"/>
    <x v="50"/>
    <n v="1"/>
    <x v="2"/>
    <x v="8"/>
    <x v="1316"/>
    <d v="2016-02-28T23:05:09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8"/>
    <x v="52"/>
    <n v="603.53"/>
    <x v="2"/>
    <x v="8"/>
    <x v="1317"/>
    <d v="2016-07-21T14:00:0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8"/>
    <x v="77"/>
    <n v="45.41"/>
    <x v="2"/>
    <x v="8"/>
    <x v="1318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8"/>
    <x v="77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8"/>
    <x v="60"/>
    <n v="167.67"/>
    <x v="2"/>
    <x v="8"/>
    <x v="1320"/>
    <d v="2016-12-30T23:00:0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8"/>
    <x v="60"/>
    <n v="859.86"/>
    <x v="2"/>
    <x v="8"/>
    <x v="1321"/>
    <d v="2016-12-23T17:58:57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8"/>
    <x v="50"/>
    <n v="26.5"/>
    <x v="2"/>
    <x v="8"/>
    <x v="1322"/>
    <d v="2015-05-21T15:45:25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8"/>
    <x v="114"/>
    <n v="30.27"/>
    <x v="2"/>
    <x v="8"/>
    <x v="1323"/>
    <d v="2016-04-26T06:55:0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8"/>
    <x v="54"/>
    <n v="54.67"/>
    <x v="2"/>
    <x v="8"/>
    <x v="1324"/>
    <d v="2016-10-13T15:12:32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8"/>
    <x v="53"/>
    <n v="60.75"/>
    <x v="2"/>
    <x v="8"/>
    <x v="132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8"/>
    <x v="60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8"/>
    <x v="65"/>
    <n v="41.59"/>
    <x v="2"/>
    <x v="8"/>
    <x v="1327"/>
    <d v="2015-05-29T16:17:15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8"/>
    <x v="53"/>
    <n v="116.53"/>
    <x v="2"/>
    <x v="8"/>
    <x v="1328"/>
    <d v="2016-10-14T15:25:34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8"/>
    <x v="60"/>
    <n v="45.33"/>
    <x v="2"/>
    <x v="8"/>
    <x v="1329"/>
    <d v="2014-12-02T06:19:05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8"/>
    <x v="66"/>
    <n v="157.46"/>
    <x v="2"/>
    <x v="8"/>
    <x v="1330"/>
    <d v="2016-07-02T04:00:0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8"/>
    <x v="60"/>
    <n v="100.5"/>
    <x v="2"/>
    <x v="8"/>
    <x v="1331"/>
    <d v="2016-08-17T12:05:54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8"/>
    <x v="50"/>
    <n v="0"/>
    <x v="2"/>
    <x v="8"/>
    <x v="1332"/>
    <d v="2017-01-27T01:26:48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8"/>
    <x v="5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8"/>
    <x v="57"/>
    <n v="51.82"/>
    <x v="2"/>
    <x v="8"/>
    <x v="1334"/>
    <d v="2016-03-11T18:34:47"/>
    <x v="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8"/>
    <x v="68"/>
    <n v="308.75"/>
    <x v="2"/>
    <x v="8"/>
    <x v="1335"/>
    <d v="2015-12-05T22:28:22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8"/>
    <x v="189"/>
    <n v="379.23"/>
    <x v="2"/>
    <x v="8"/>
    <x v="1336"/>
    <d v="2014-12-17T20:43:48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8"/>
    <x v="190"/>
    <n v="176.36"/>
    <x v="2"/>
    <x v="8"/>
    <x v="1337"/>
    <d v="2017-03-03T13:51:19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8"/>
    <x v="56"/>
    <n v="66.069999999999993"/>
    <x v="2"/>
    <x v="8"/>
    <x v="1338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8"/>
    <x v="113"/>
    <n v="89.65"/>
    <x v="2"/>
    <x v="8"/>
    <x v="1339"/>
    <d v="2014-12-08T16:31:55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8"/>
    <x v="50"/>
    <n v="0"/>
    <x v="2"/>
    <x v="8"/>
    <x v="1340"/>
    <d v="2014-08-15T14:17:3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8"/>
    <x v="140"/>
    <n v="382.39"/>
    <x v="2"/>
    <x v="8"/>
    <x v="1341"/>
    <d v="2016-10-01T14:58:37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8"/>
    <x v="50"/>
    <n v="100"/>
    <x v="2"/>
    <x v="8"/>
    <x v="1342"/>
    <d v="2015-07-17T19:35:3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8"/>
    <x v="21"/>
    <n v="158.36000000000001"/>
    <x v="2"/>
    <x v="8"/>
    <x v="1343"/>
    <d v="2016-08-19T03:59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9"/>
    <x v="191"/>
    <n v="40.76"/>
    <x v="3"/>
    <x v="9"/>
    <x v="1344"/>
    <d v="2016-06-30T18:57:1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9"/>
    <x v="105"/>
    <n v="53.57"/>
    <x v="3"/>
    <x v="9"/>
    <x v="1345"/>
    <d v="2014-07-14T19:32:39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9"/>
    <x v="92"/>
    <n v="48.45"/>
    <x v="3"/>
    <x v="9"/>
    <x v="1346"/>
    <d v="2013-06-27T01:49:11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9"/>
    <x v="21"/>
    <n v="82.42"/>
    <x v="3"/>
    <x v="9"/>
    <x v="1347"/>
    <d v="2015-03-07T15:18:45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9"/>
    <x v="21"/>
    <n v="230.19"/>
    <x v="3"/>
    <x v="9"/>
    <x v="1348"/>
    <d v="2014-12-18T12:08:5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9"/>
    <x v="142"/>
    <n v="59.36"/>
    <x v="3"/>
    <x v="9"/>
    <x v="1349"/>
    <d v="2015-12-16T06:59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9"/>
    <x v="3"/>
    <n v="66.7"/>
    <x v="3"/>
    <x v="9"/>
    <x v="1350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9"/>
    <x v="7"/>
    <n v="168.78"/>
    <x v="3"/>
    <x v="9"/>
    <x v="1351"/>
    <d v="2016-02-12T17:45:44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9"/>
    <x v="104"/>
    <n v="59.97"/>
    <x v="3"/>
    <x v="9"/>
    <x v="1352"/>
    <d v="2015-09-05T03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9"/>
    <x v="84"/>
    <n v="31.81"/>
    <x v="3"/>
    <x v="9"/>
    <x v="1353"/>
    <d v="2013-03-11T00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9"/>
    <x v="22"/>
    <n v="24.42"/>
    <x v="3"/>
    <x v="9"/>
    <x v="1354"/>
    <d v="2016-06-11T19:22:59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9"/>
    <x v="4"/>
    <n v="25.35"/>
    <x v="3"/>
    <x v="9"/>
    <x v="1355"/>
    <d v="2012-11-30T10:00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9"/>
    <x v="25"/>
    <n v="71.44"/>
    <x v="3"/>
    <x v="9"/>
    <x v="1356"/>
    <d v="2013-07-05T00:56:00"/>
    <x v="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9"/>
    <x v="105"/>
    <n v="38.549999999999997"/>
    <x v="3"/>
    <x v="9"/>
    <x v="1357"/>
    <d v="2013-03-01T05:59:00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9"/>
    <x v="20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9"/>
    <x v="31"/>
    <n v="40.21"/>
    <x v="3"/>
    <x v="9"/>
    <x v="1359"/>
    <d v="2011-07-06T19:33:10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9"/>
    <x v="36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9"/>
    <x v="9"/>
    <n v="28.63"/>
    <x v="3"/>
    <x v="9"/>
    <x v="1361"/>
    <d v="2014-06-21T17:12:52"/>
    <x v="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9"/>
    <x v="15"/>
    <n v="43.64"/>
    <x v="3"/>
    <x v="9"/>
    <x v="1362"/>
    <d v="2013-09-07T22:25:31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9"/>
    <x v="8"/>
    <n v="40"/>
    <x v="3"/>
    <x v="9"/>
    <x v="1363"/>
    <d v="2016-02-15T07:59:00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11"/>
    <x v="17"/>
    <n v="346.04"/>
    <x v="4"/>
    <x v="11"/>
    <x v="1364"/>
    <d v="2015-01-07T16:41:46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11"/>
    <x v="8"/>
    <n v="81.739999999999995"/>
    <x v="4"/>
    <x v="11"/>
    <x v="1365"/>
    <d v="2015-03-16T16:35:52"/>
    <x v="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11"/>
    <x v="9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11"/>
    <x v="35"/>
    <n v="63.48"/>
    <x v="4"/>
    <x v="11"/>
    <x v="1367"/>
    <d v="2015-11-14T01:04:1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11"/>
    <x v="38"/>
    <n v="63.62"/>
    <x v="4"/>
    <x v="11"/>
    <x v="1368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11"/>
    <x v="2"/>
    <n v="83.97"/>
    <x v="4"/>
    <x v="11"/>
    <x v="1369"/>
    <d v="2014-04-11T14:15:46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11"/>
    <x v="3"/>
    <n v="77.75"/>
    <x v="4"/>
    <x v="11"/>
    <x v="1370"/>
    <d v="2013-10-16T00:04:5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11"/>
    <x v="13"/>
    <n v="107.07"/>
    <x v="4"/>
    <x v="11"/>
    <x v="1371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11"/>
    <x v="39"/>
    <n v="38.75"/>
    <x v="4"/>
    <x v="11"/>
    <x v="1372"/>
    <d v="2012-07-12T17:45:32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11"/>
    <x v="2"/>
    <n v="201.94"/>
    <x v="4"/>
    <x v="11"/>
    <x v="1373"/>
    <d v="2016-12-30T22:50:33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11"/>
    <x v="192"/>
    <n v="43.06"/>
    <x v="4"/>
    <x v="11"/>
    <x v="1374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11"/>
    <x v="193"/>
    <n v="62.87"/>
    <x v="4"/>
    <x v="11"/>
    <x v="1375"/>
    <d v="2017-01-15T01:35:19"/>
    <x v="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11"/>
    <x v="194"/>
    <n v="55.61"/>
    <x v="4"/>
    <x v="11"/>
    <x v="1376"/>
    <d v="2016-12-03T17:03:26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11"/>
    <x v="31"/>
    <n v="48.71"/>
    <x v="4"/>
    <x v="11"/>
    <x v="1377"/>
    <d v="2017-02-03T04:11:00"/>
    <x v="3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11"/>
    <x v="195"/>
    <n v="30.58"/>
    <x v="4"/>
    <x v="11"/>
    <x v="1378"/>
    <d v="2016-08-01T18:13:30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11"/>
    <x v="20"/>
    <n v="73.91"/>
    <x v="4"/>
    <x v="11"/>
    <x v="1379"/>
    <d v="2015-06-05T11:47:56"/>
    <x v="3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11"/>
    <x v="196"/>
    <n v="21.2"/>
    <x v="4"/>
    <x v="11"/>
    <x v="1380"/>
    <d v="2015-06-09T02:00:0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11"/>
    <x v="13"/>
    <n v="73.36"/>
    <x v="4"/>
    <x v="11"/>
    <x v="1381"/>
    <d v="2016-12-29T05:08:45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11"/>
    <x v="3"/>
    <n v="56.41"/>
    <x v="4"/>
    <x v="11"/>
    <x v="1382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11"/>
    <x v="197"/>
    <n v="50.25"/>
    <x v="4"/>
    <x v="11"/>
    <x v="1383"/>
    <d v="2016-12-23T01:47:58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11"/>
    <x v="39"/>
    <n v="68.94"/>
    <x v="4"/>
    <x v="11"/>
    <x v="1384"/>
    <d v="2015-07-05T17:38:42"/>
    <x v="3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11"/>
    <x v="5"/>
    <n v="65.91"/>
    <x v="4"/>
    <x v="11"/>
    <x v="1385"/>
    <d v="2016-04-29T12:11:00"/>
    <x v="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11"/>
    <x v="198"/>
    <n v="62.5"/>
    <x v="4"/>
    <x v="11"/>
    <x v="1386"/>
    <d v="2015-07-29T15:31:29"/>
    <x v="3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11"/>
    <x v="0"/>
    <n v="70.06"/>
    <x v="4"/>
    <x v="11"/>
    <x v="1387"/>
    <d v="2015-06-03T04:30:0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11"/>
    <x v="165"/>
    <n v="60.18"/>
    <x v="4"/>
    <x v="11"/>
    <x v="1388"/>
    <d v="2016-10-17T16:14:00"/>
    <x v="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11"/>
    <x v="14"/>
    <n v="21.38"/>
    <x v="4"/>
    <x v="11"/>
    <x v="1389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11"/>
    <x v="15"/>
    <n v="160.79"/>
    <x v="4"/>
    <x v="11"/>
    <x v="1390"/>
    <d v="2015-04-27T17:12:00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11"/>
    <x v="5"/>
    <n v="42.38"/>
    <x v="4"/>
    <x v="11"/>
    <x v="1391"/>
    <d v="2015-08-22T04:59:0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11"/>
    <x v="35"/>
    <n v="27.32"/>
    <x v="4"/>
    <x v="11"/>
    <x v="1392"/>
    <d v="2016-03-03T03:43:06"/>
    <x v="3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11"/>
    <x v="21"/>
    <n v="196.83"/>
    <x v="4"/>
    <x v="11"/>
    <x v="139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11"/>
    <x v="108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11"/>
    <x v="20"/>
    <n v="47.76"/>
    <x v="4"/>
    <x v="11"/>
    <x v="1395"/>
    <d v="2017-01-14T21:48:01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11"/>
    <x v="13"/>
    <n v="88.19"/>
    <x v="4"/>
    <x v="11"/>
    <x v="1396"/>
    <d v="2015-02-13T23:58:02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11"/>
    <x v="35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11"/>
    <x v="5"/>
    <n v="74.25"/>
    <x v="4"/>
    <x v="11"/>
    <x v="1398"/>
    <d v="2016-07-05T20:58:54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11"/>
    <x v="9"/>
    <n v="61.7"/>
    <x v="4"/>
    <x v="11"/>
    <x v="1399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11"/>
    <x v="23"/>
    <n v="17.239999999999998"/>
    <x v="4"/>
    <x v="11"/>
    <x v="1400"/>
    <d v="2016-06-12T05:30:00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11"/>
    <x v="199"/>
    <n v="51.72"/>
    <x v="4"/>
    <x v="11"/>
    <x v="1401"/>
    <d v="2013-05-26T23:54:3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11"/>
    <x v="15"/>
    <n v="24.15"/>
    <x v="4"/>
    <x v="11"/>
    <x v="1402"/>
    <d v="2015-05-01T00:16:5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11"/>
    <x v="33"/>
    <n v="62.17"/>
    <x v="4"/>
    <x v="11"/>
    <x v="1403"/>
    <d v="2013-07-26T01:30:35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22"/>
    <x v="53"/>
    <n v="48.2"/>
    <x v="3"/>
    <x v="22"/>
    <x v="1404"/>
    <d v="2015-02-22T12:14:45"/>
    <x v="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22"/>
    <x v="50"/>
    <n v="6.18"/>
    <x v="3"/>
    <x v="22"/>
    <x v="1405"/>
    <d v="2014-11-28T17:20:01"/>
    <x v="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22"/>
    <x v="50"/>
    <n v="5"/>
    <x v="3"/>
    <x v="22"/>
    <x v="1406"/>
    <d v="2015-12-12T10:00:00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22"/>
    <x v="60"/>
    <n v="7.5"/>
    <x v="3"/>
    <x v="22"/>
    <x v="1407"/>
    <d v="2014-08-12T12:52:58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22"/>
    <x v="113"/>
    <n v="12"/>
    <x v="3"/>
    <x v="22"/>
    <x v="1408"/>
    <d v="2015-11-13T21:55:5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22"/>
    <x v="50"/>
    <n v="0"/>
    <x v="3"/>
    <x v="22"/>
    <x v="1409"/>
    <d v="2015-01-01T04:12:15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22"/>
    <x v="50"/>
    <n v="1"/>
    <x v="3"/>
    <x v="22"/>
    <x v="1410"/>
    <d v="2016-06-03T07:38:40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22"/>
    <x v="50"/>
    <n v="2.33"/>
    <x v="3"/>
    <x v="22"/>
    <x v="1411"/>
    <d v="2015-02-06T01:25:0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22"/>
    <x v="62"/>
    <n v="24.62"/>
    <x v="3"/>
    <x v="22"/>
    <x v="1412"/>
    <d v="2014-12-04T01:31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22"/>
    <x v="62"/>
    <n v="100"/>
    <x v="3"/>
    <x v="22"/>
    <x v="1413"/>
    <d v="2016-02-20T10:29:3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22"/>
    <x v="50"/>
    <n v="1"/>
    <x v="3"/>
    <x v="22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22"/>
    <x v="82"/>
    <n v="88.89"/>
    <x v="3"/>
    <x v="22"/>
    <x v="1415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22"/>
    <x v="50"/>
    <n v="0"/>
    <x v="3"/>
    <x v="22"/>
    <x v="1416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22"/>
    <x v="60"/>
    <n v="27.5"/>
    <x v="3"/>
    <x v="22"/>
    <x v="1417"/>
    <d v="2015-09-15T11:11:00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22"/>
    <x v="50"/>
    <n v="6"/>
    <x v="3"/>
    <x v="22"/>
    <x v="1418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22"/>
    <x v="113"/>
    <n v="44.5"/>
    <x v="3"/>
    <x v="22"/>
    <x v="1419"/>
    <d v="2016-10-09T10:56:5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22"/>
    <x v="56"/>
    <n v="1"/>
    <x v="3"/>
    <x v="22"/>
    <x v="1420"/>
    <d v="2016-06-28T16:01:26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22"/>
    <x v="50"/>
    <n v="100"/>
    <x v="3"/>
    <x v="22"/>
    <x v="1421"/>
    <d v="2015-02-08T21:58:29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22"/>
    <x v="50"/>
    <n v="13"/>
    <x v="3"/>
    <x v="22"/>
    <x v="1422"/>
    <d v="2016-09-21T05:45:04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22"/>
    <x v="50"/>
    <n v="100"/>
    <x v="3"/>
    <x v="22"/>
    <x v="1423"/>
    <d v="2016-01-01T08:38:51"/>
    <x v="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22"/>
    <x v="68"/>
    <n v="109.07"/>
    <x v="3"/>
    <x v="22"/>
    <x v="1424"/>
    <d v="2016-11-15T18:13: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22"/>
    <x v="50"/>
    <n v="0"/>
    <x v="3"/>
    <x v="22"/>
    <x v="1425"/>
    <d v="2015-04-29T03:09:19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22"/>
    <x v="50"/>
    <n v="0"/>
    <x v="3"/>
    <x v="22"/>
    <x v="1426"/>
    <d v="2015-08-24T09:22:00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22"/>
    <x v="59"/>
    <n v="104.75"/>
    <x v="3"/>
    <x v="22"/>
    <x v="1427"/>
    <d v="2016-09-18T20:26:2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22"/>
    <x v="62"/>
    <n v="15"/>
    <x v="3"/>
    <x v="22"/>
    <x v="1428"/>
    <d v="2016-04-02T08:06:57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22"/>
    <x v="50"/>
    <n v="0"/>
    <x v="3"/>
    <x v="22"/>
    <x v="1429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22"/>
    <x v="59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22"/>
    <x v="188"/>
    <n v="115.55"/>
    <x v="3"/>
    <x v="22"/>
    <x v="1431"/>
    <d v="2015-11-26T06:03:36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22"/>
    <x v="50"/>
    <n v="0"/>
    <x v="3"/>
    <x v="22"/>
    <x v="1432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22"/>
    <x v="113"/>
    <n v="80.5"/>
    <x v="3"/>
    <x v="22"/>
    <x v="1433"/>
    <d v="2016-12-10T11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22"/>
    <x v="54"/>
    <n v="744.55"/>
    <x v="3"/>
    <x v="22"/>
    <x v="1434"/>
    <d v="2015-06-08T15:00:00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22"/>
    <x v="50"/>
    <n v="7.5"/>
    <x v="3"/>
    <x v="22"/>
    <x v="1435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22"/>
    <x v="60"/>
    <n v="38.5"/>
    <x v="3"/>
    <x v="22"/>
    <x v="1436"/>
    <d v="2016-02-21T08:24:17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22"/>
    <x v="117"/>
    <n v="36.68"/>
    <x v="3"/>
    <x v="22"/>
    <x v="1437"/>
    <d v="2014-07-13T04:59:00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22"/>
    <x v="56"/>
    <n v="75"/>
    <x v="3"/>
    <x v="22"/>
    <x v="1438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22"/>
    <x v="113"/>
    <n v="30"/>
    <x v="3"/>
    <x v="22"/>
    <x v="1439"/>
    <d v="2015-03-07T19:55:01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22"/>
    <x v="50"/>
    <n v="1"/>
    <x v="3"/>
    <x v="22"/>
    <x v="1440"/>
    <d v="2016-05-26T17:57:43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22"/>
    <x v="60"/>
    <n v="673.33"/>
    <x v="3"/>
    <x v="22"/>
    <x v="1441"/>
    <d v="2015-09-11T18:22:49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22"/>
    <x v="50"/>
    <n v="0"/>
    <x v="3"/>
    <x v="22"/>
    <x v="1442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22"/>
    <x v="50"/>
    <n v="0"/>
    <x v="3"/>
    <x v="22"/>
    <x v="1443"/>
    <d v="2017-01-02T22:13:29"/>
    <x v="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22"/>
    <x v="50"/>
    <n v="0"/>
    <x v="3"/>
    <x v="22"/>
    <x v="1444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22"/>
    <x v="50"/>
    <n v="0"/>
    <x v="3"/>
    <x v="22"/>
    <x v="1445"/>
    <d v="2015-06-14T13:00:55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22"/>
    <x v="50"/>
    <n v="0"/>
    <x v="3"/>
    <x v="22"/>
    <x v="1446"/>
    <d v="2016-04-21T10:44:38"/>
    <x v="3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22"/>
    <x v="50"/>
    <n v="25"/>
    <x v="3"/>
    <x v="22"/>
    <x v="1447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22"/>
    <x v="50"/>
    <n v="0"/>
    <x v="3"/>
    <x v="22"/>
    <x v="1448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22"/>
    <x v="50"/>
    <n v="0"/>
    <x v="3"/>
    <x v="22"/>
    <x v="1449"/>
    <d v="2015-05-10T19:28:25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22"/>
    <x v="50"/>
    <n v="1"/>
    <x v="3"/>
    <x v="22"/>
    <x v="1450"/>
    <d v="2016-02-20T04:06:37"/>
    <x v="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22"/>
    <x v="50"/>
    <n v="1"/>
    <x v="3"/>
    <x v="22"/>
    <x v="1451"/>
    <d v="2014-11-19T00:00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22"/>
    <x v="50"/>
    <n v="0"/>
    <x v="3"/>
    <x v="22"/>
    <x v="1452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22"/>
    <x v="50"/>
    <n v="0"/>
    <x v="3"/>
    <x v="22"/>
    <x v="1453"/>
    <d v="2017-04-15T15:42:2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22"/>
    <x v="60"/>
    <n v="15"/>
    <x v="3"/>
    <x v="22"/>
    <x v="1454"/>
    <d v="2016-04-24T21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22"/>
    <x v="57"/>
    <n v="225"/>
    <x v="3"/>
    <x v="22"/>
    <x v="1455"/>
    <d v="2014-09-05T13:39:00"/>
    <x v="4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22"/>
    <x v="56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22"/>
    <x v="50"/>
    <n v="0"/>
    <x v="3"/>
    <x v="22"/>
    <x v="1457"/>
    <d v="2015-11-11T22:30:44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22"/>
    <x v="50"/>
    <n v="0"/>
    <x v="3"/>
    <x v="22"/>
    <x v="1458"/>
    <d v="2014-08-11T04:00:00"/>
    <x v="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22"/>
    <x v="50"/>
    <n v="0"/>
    <x v="3"/>
    <x v="22"/>
    <x v="1459"/>
    <d v="2015-12-02T17:25:00"/>
    <x v="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22"/>
    <x v="50"/>
    <n v="0"/>
    <x v="3"/>
    <x v="22"/>
    <x v="1460"/>
    <d v="2014-11-30T23:45:00"/>
    <x v="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23"/>
    <x v="7"/>
    <n v="44.67"/>
    <x v="3"/>
    <x v="23"/>
    <x v="1461"/>
    <d v="2014-10-21T00:00:00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23"/>
    <x v="15"/>
    <n v="28.94"/>
    <x v="3"/>
    <x v="23"/>
    <x v="1462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23"/>
    <x v="34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23"/>
    <x v="200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23"/>
    <x v="201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23"/>
    <x v="29"/>
    <n v="69.599999999999994"/>
    <x v="3"/>
    <x v="23"/>
    <x v="1466"/>
    <d v="2016-01-12T05:00:00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23"/>
    <x v="41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23"/>
    <x v="21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23"/>
    <x v="29"/>
    <n v="149.46"/>
    <x v="3"/>
    <x v="23"/>
    <x v="146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23"/>
    <x v="105"/>
    <n v="23.17"/>
    <x v="3"/>
    <x v="23"/>
    <x v="1470"/>
    <d v="2012-12-28T19:51:03"/>
    <x v="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23"/>
    <x v="3"/>
    <n v="96.88"/>
    <x v="3"/>
    <x v="23"/>
    <x v="1471"/>
    <d v="2015-04-09T22:58:54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23"/>
    <x v="86"/>
    <n v="103.2"/>
    <x v="3"/>
    <x v="23"/>
    <x v="1472"/>
    <d v="2013-10-16T13:01:43"/>
    <x v="5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23"/>
    <x v="10"/>
    <n v="38.46"/>
    <x v="3"/>
    <x v="23"/>
    <x v="1473"/>
    <d v="2012-03-01T23:30:39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23"/>
    <x v="20"/>
    <n v="44.32"/>
    <x v="3"/>
    <x v="23"/>
    <x v="1474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23"/>
    <x v="192"/>
    <n v="64.17"/>
    <x v="3"/>
    <x v="23"/>
    <x v="1475"/>
    <d v="2014-12-20T04:59:00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23"/>
    <x v="20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23"/>
    <x v="38"/>
    <n v="90.5"/>
    <x v="3"/>
    <x v="23"/>
    <x v="1477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23"/>
    <x v="203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23"/>
    <x v="0"/>
    <n v="30.96"/>
    <x v="3"/>
    <x v="23"/>
    <x v="1479"/>
    <d v="2014-05-10T03:59:00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23"/>
    <x v="16"/>
    <n v="92.16"/>
    <x v="3"/>
    <x v="23"/>
    <x v="1480"/>
    <d v="2013-07-26T17:00:00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10"/>
    <x v="53"/>
    <n v="17.5"/>
    <x v="3"/>
    <x v="10"/>
    <x v="1481"/>
    <d v="2013-11-02T22:09:05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10"/>
    <x v="50"/>
    <n v="5"/>
    <x v="3"/>
    <x v="10"/>
    <x v="1482"/>
    <d v="2012-09-07T07:51:0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10"/>
    <x v="60"/>
    <n v="25"/>
    <x v="3"/>
    <x v="10"/>
    <x v="1483"/>
    <d v="2016-07-22T04:37:55"/>
    <x v="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10"/>
    <x v="5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10"/>
    <x v="53"/>
    <n v="50"/>
    <x v="3"/>
    <x v="10"/>
    <x v="1485"/>
    <d v="2015-06-20T19:06:13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10"/>
    <x v="50"/>
    <n v="16"/>
    <x v="3"/>
    <x v="10"/>
    <x v="1486"/>
    <d v="2015-02-27T04:02:4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10"/>
    <x v="50"/>
    <n v="0"/>
    <x v="3"/>
    <x v="10"/>
    <x v="1487"/>
    <d v="2016-08-02T22:01:11"/>
    <x v="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10"/>
    <x v="53"/>
    <n v="60"/>
    <x v="3"/>
    <x v="10"/>
    <x v="1488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10"/>
    <x v="50"/>
    <n v="0"/>
    <x v="3"/>
    <x v="10"/>
    <x v="1489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10"/>
    <x v="134"/>
    <n v="47.11"/>
    <x v="3"/>
    <x v="10"/>
    <x v="1490"/>
    <d v="2013-10-02T13:27:54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10"/>
    <x v="59"/>
    <n v="100"/>
    <x v="3"/>
    <x v="10"/>
    <x v="1491"/>
    <d v="2015-02-15T15:38:00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10"/>
    <x v="60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10"/>
    <x v="50"/>
    <n v="0"/>
    <x v="3"/>
    <x v="10"/>
    <x v="1493"/>
    <d v="2013-06-16T20:47:5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10"/>
    <x v="114"/>
    <n v="40.450000000000003"/>
    <x v="3"/>
    <x v="10"/>
    <x v="1494"/>
    <d v="2015-04-03T15:38:00"/>
    <x v="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10"/>
    <x v="50"/>
    <n v="0"/>
    <x v="3"/>
    <x v="10"/>
    <x v="1495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10"/>
    <x v="50"/>
    <n v="0"/>
    <x v="3"/>
    <x v="10"/>
    <x v="1496"/>
    <d v="2014-09-16T11:24:19"/>
    <x v="5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10"/>
    <x v="50"/>
    <n v="1"/>
    <x v="3"/>
    <x v="10"/>
    <x v="1497"/>
    <d v="2013-07-31T19:43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10"/>
    <x v="53"/>
    <n v="19"/>
    <x v="3"/>
    <x v="10"/>
    <x v="1498"/>
    <d v="2014-09-03T23:36:18"/>
    <x v="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10"/>
    <x v="50"/>
    <n v="5"/>
    <x v="3"/>
    <x v="10"/>
    <x v="1499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10"/>
    <x v="78"/>
    <n v="46.73"/>
    <x v="3"/>
    <x v="10"/>
    <x v="1500"/>
    <d v="2013-05-01T21:42:37"/>
    <x v="5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20"/>
    <x v="183"/>
    <n v="97.73"/>
    <x v="8"/>
    <x v="20"/>
    <x v="1501"/>
    <d v="2015-07-08T14:00:23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20"/>
    <x v="7"/>
    <n v="67.84"/>
    <x v="8"/>
    <x v="20"/>
    <x v="1502"/>
    <d v="2016-03-25T22:00:00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20"/>
    <x v="29"/>
    <n v="56.98"/>
    <x v="8"/>
    <x v="20"/>
    <x v="1503"/>
    <d v="2016-10-23T08:20:01"/>
    <x v="5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20"/>
    <x v="204"/>
    <n v="67.16"/>
    <x v="8"/>
    <x v="20"/>
    <x v="1504"/>
    <d v="2014-06-10T08:33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20"/>
    <x v="3"/>
    <n v="48.04"/>
    <x v="8"/>
    <x v="20"/>
    <x v="1505"/>
    <d v="2016-03-22T20:01:00"/>
    <x v="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20"/>
    <x v="38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20"/>
    <x v="205"/>
    <n v="78.180000000000007"/>
    <x v="8"/>
    <x v="20"/>
    <x v="1507"/>
    <d v="2010-05-15T08:10:0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20"/>
    <x v="38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20"/>
    <x v="39"/>
    <n v="110.39"/>
    <x v="8"/>
    <x v="20"/>
    <x v="1509"/>
    <d v="2017-02-14T22:59:00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20"/>
    <x v="7"/>
    <n v="39.92"/>
    <x v="8"/>
    <x v="20"/>
    <x v="1510"/>
    <d v="2014-07-19T09:14:38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20"/>
    <x v="20"/>
    <n v="75.98"/>
    <x v="8"/>
    <x v="20"/>
    <x v="1511"/>
    <d v="2015-11-18T15:00:04"/>
    <x v="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20"/>
    <x v="206"/>
    <n v="58.38"/>
    <x v="8"/>
    <x v="20"/>
    <x v="1512"/>
    <d v="2017-02-05T16:25:39"/>
    <x v="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20"/>
    <x v="95"/>
    <n v="55.82"/>
    <x v="8"/>
    <x v="20"/>
    <x v="1513"/>
    <d v="2014-07-16T15:17:46"/>
    <x v="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20"/>
    <x v="6"/>
    <n v="151.24"/>
    <x v="8"/>
    <x v="20"/>
    <x v="1514"/>
    <d v="2015-09-27T14:20:4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20"/>
    <x v="96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20"/>
    <x v="15"/>
    <n v="159.24"/>
    <x v="8"/>
    <x v="20"/>
    <x v="1516"/>
    <d v="2016-10-06T14:00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20"/>
    <x v="184"/>
    <n v="39.51"/>
    <x v="8"/>
    <x v="20"/>
    <x v="1517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20"/>
    <x v="207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20"/>
    <x v="3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20"/>
    <x v="33"/>
    <n v="111.53"/>
    <x v="8"/>
    <x v="20"/>
    <x v="1520"/>
    <d v="2014-12-19T04:00:00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20"/>
    <x v="13"/>
    <n v="170.45"/>
    <x v="8"/>
    <x v="20"/>
    <x v="1521"/>
    <d v="2016-06-07T04:01:31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20"/>
    <x v="86"/>
    <n v="133.74"/>
    <x v="8"/>
    <x v="20"/>
    <x v="1522"/>
    <d v="2014-10-17T19:55:39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20"/>
    <x v="105"/>
    <n v="95.83"/>
    <x v="8"/>
    <x v="20"/>
    <x v="1523"/>
    <d v="2014-12-23T00:00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20"/>
    <x v="110"/>
    <n v="221.79"/>
    <x v="8"/>
    <x v="20"/>
    <x v="1524"/>
    <d v="2017-02-20T12:01:30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20"/>
    <x v="107"/>
    <n v="32.32"/>
    <x v="8"/>
    <x v="20"/>
    <x v="1525"/>
    <d v="2016-08-18T16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20"/>
    <x v="28"/>
    <n v="98.84"/>
    <x v="8"/>
    <x v="20"/>
    <x v="1526"/>
    <d v="2016-01-19T06:37:27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20"/>
    <x v="5"/>
    <n v="55.22"/>
    <x v="8"/>
    <x v="20"/>
    <x v="1527"/>
    <d v="2017-03-14T13:24:46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20"/>
    <x v="208"/>
    <n v="52.79"/>
    <x v="8"/>
    <x v="20"/>
    <x v="1528"/>
    <d v="2017-02-01T00:00:00"/>
    <x v="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20"/>
    <x v="7"/>
    <n v="135.66999999999999"/>
    <x v="8"/>
    <x v="20"/>
    <x v="1529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20"/>
    <x v="165"/>
    <n v="53.99"/>
    <x v="8"/>
    <x v="20"/>
    <x v="1530"/>
    <d v="2015-10-23T18:24:55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20"/>
    <x v="98"/>
    <n v="56.64"/>
    <x v="8"/>
    <x v="20"/>
    <x v="1531"/>
    <d v="2014-12-01T03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20"/>
    <x v="209"/>
    <n v="82.32"/>
    <x v="8"/>
    <x v="20"/>
    <x v="1532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20"/>
    <x v="14"/>
    <n v="88.26"/>
    <x v="8"/>
    <x v="20"/>
    <x v="1533"/>
    <d v="2016-05-02T03:59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20"/>
    <x v="210"/>
    <n v="84.91"/>
    <x v="8"/>
    <x v="20"/>
    <x v="1534"/>
    <d v="2015-09-04T16:11:02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20"/>
    <x v="88"/>
    <n v="48.15"/>
    <x v="8"/>
    <x v="20"/>
    <x v="1535"/>
    <d v="2016-05-23T22:00:00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20"/>
    <x v="211"/>
    <n v="66.02"/>
    <x v="8"/>
    <x v="20"/>
    <x v="1536"/>
    <d v="2015-08-27T19:15:1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20"/>
    <x v="144"/>
    <n v="96.38"/>
    <x v="8"/>
    <x v="20"/>
    <x v="1537"/>
    <d v="2016-08-06T18:00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20"/>
    <x v="3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20"/>
    <x v="104"/>
    <n v="95.76"/>
    <x v="8"/>
    <x v="20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20"/>
    <x v="90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24"/>
    <x v="50"/>
    <n v="3"/>
    <x v="8"/>
    <x v="24"/>
    <x v="1541"/>
    <d v="2014-12-31T17:05:38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24"/>
    <x v="65"/>
    <n v="20"/>
    <x v="8"/>
    <x v="24"/>
    <x v="1542"/>
    <d v="2015-06-30T23:55:00"/>
    <x v="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24"/>
    <x v="50"/>
    <n v="10"/>
    <x v="8"/>
    <x v="24"/>
    <x v="1543"/>
    <d v="2014-11-22T13:13:54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24"/>
    <x v="50"/>
    <n v="0"/>
    <x v="8"/>
    <x v="24"/>
    <x v="1544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24"/>
    <x v="50"/>
    <n v="1"/>
    <x v="8"/>
    <x v="24"/>
    <x v="1545"/>
    <d v="2015-03-02T21:16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24"/>
    <x v="129"/>
    <n v="26.27"/>
    <x v="8"/>
    <x v="24"/>
    <x v="1546"/>
    <d v="2014-09-17T05:06:39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24"/>
    <x v="5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24"/>
    <x v="114"/>
    <n v="60"/>
    <x v="8"/>
    <x v="24"/>
    <x v="1548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24"/>
    <x v="122"/>
    <n v="28.33"/>
    <x v="8"/>
    <x v="24"/>
    <x v="1549"/>
    <d v="2015-11-03T04:15:59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24"/>
    <x v="55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24"/>
    <x v="50"/>
    <n v="0"/>
    <x v="8"/>
    <x v="24"/>
    <x v="1551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24"/>
    <x v="190"/>
    <n v="132.19"/>
    <x v="8"/>
    <x v="24"/>
    <x v="1552"/>
    <d v="2014-10-01T03:59:00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24"/>
    <x v="50"/>
    <n v="0"/>
    <x v="8"/>
    <x v="24"/>
    <x v="1553"/>
    <d v="2015-09-02T06:47:27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24"/>
    <x v="50"/>
    <n v="0"/>
    <x v="8"/>
    <x v="24"/>
    <x v="155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24"/>
    <x v="50"/>
    <n v="0"/>
    <x v="8"/>
    <x v="24"/>
    <x v="1555"/>
    <d v="2015-09-17T17:00:00"/>
    <x v="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24"/>
    <x v="79"/>
    <n v="56.42"/>
    <x v="8"/>
    <x v="24"/>
    <x v="1556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24"/>
    <x v="65"/>
    <n v="100"/>
    <x v="8"/>
    <x v="24"/>
    <x v="1557"/>
    <d v="2014-09-20T15:40:33"/>
    <x v="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24"/>
    <x v="62"/>
    <n v="11.67"/>
    <x v="8"/>
    <x v="24"/>
    <x v="1558"/>
    <d v="2015-08-28T12:12:00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24"/>
    <x v="50"/>
    <n v="50"/>
    <x v="8"/>
    <x v="24"/>
    <x v="1559"/>
    <d v="2015-04-29T01:16:39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24"/>
    <x v="65"/>
    <n v="23.5"/>
    <x v="8"/>
    <x v="24"/>
    <x v="1560"/>
    <d v="2014-11-13T01:29:5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25"/>
    <x v="60"/>
    <n v="67"/>
    <x v="3"/>
    <x v="25"/>
    <x v="1561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25"/>
    <x v="50"/>
    <n v="0"/>
    <x v="3"/>
    <x v="25"/>
    <x v="1562"/>
    <d v="2009-12-02T00:50:00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25"/>
    <x v="60"/>
    <n v="42.5"/>
    <x v="3"/>
    <x v="25"/>
    <x v="1563"/>
    <d v="2014-03-14T16:49:11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25"/>
    <x v="50"/>
    <n v="10"/>
    <x v="3"/>
    <x v="25"/>
    <x v="1564"/>
    <d v="2015-05-28T20:05:00"/>
    <x v="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25"/>
    <x v="56"/>
    <n v="100"/>
    <x v="3"/>
    <x v="25"/>
    <x v="1565"/>
    <d v="2011-06-08T17:31:01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25"/>
    <x v="70"/>
    <n v="108.05"/>
    <x v="3"/>
    <x v="25"/>
    <x v="1566"/>
    <d v="2016-07-27T22:00:00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25"/>
    <x v="65"/>
    <n v="26.92"/>
    <x v="3"/>
    <x v="25"/>
    <x v="1567"/>
    <d v="2014-02-17T00:00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25"/>
    <x v="51"/>
    <n v="155"/>
    <x v="3"/>
    <x v="25"/>
    <x v="1568"/>
    <d v="2014-12-24T01:29:45"/>
    <x v="7"/>
  </r>
  <r>
    <n v="1569"/>
    <s v="to be removed (Canceled)"/>
    <s v="to be removed"/>
    <n v="30000"/>
    <n v="0"/>
    <x v="1"/>
    <s v="US"/>
    <s v="USD"/>
    <n v="1369498714"/>
    <x v="1569"/>
    <b v="0"/>
    <n v="0"/>
    <b v="0"/>
    <x v="25"/>
    <x v="50"/>
    <n v="0"/>
    <x v="3"/>
    <x v="25"/>
    <x v="1569"/>
    <d v="2013-05-25T16:18:34"/>
    <x v="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25"/>
    <x v="139"/>
    <n v="47.77"/>
    <x v="3"/>
    <x v="25"/>
    <x v="1570"/>
    <d v="2016-04-08T18:31:22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25"/>
    <x v="60"/>
    <n v="20"/>
    <x v="3"/>
    <x v="25"/>
    <x v="1571"/>
    <d v="2015-06-19T18:28:03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25"/>
    <x v="62"/>
    <n v="41.67"/>
    <x v="3"/>
    <x v="25"/>
    <x v="1572"/>
    <d v="2016-02-28T23:59:00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25"/>
    <x v="53"/>
    <n v="74.33"/>
    <x v="3"/>
    <x v="25"/>
    <x v="1573"/>
    <d v="2017-04-01T03:59:00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25"/>
    <x v="62"/>
    <n v="84.33"/>
    <x v="3"/>
    <x v="25"/>
    <x v="1574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25"/>
    <x v="61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25"/>
    <x v="55"/>
    <n v="65"/>
    <x v="3"/>
    <x v="25"/>
    <x v="1576"/>
    <d v="2015-06-30T21:06:08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25"/>
    <x v="60"/>
    <n v="27.5"/>
    <x v="3"/>
    <x v="25"/>
    <x v="1577"/>
    <d v="2012-07-24T20:20:4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25"/>
    <x v="57"/>
    <n v="51.25"/>
    <x v="3"/>
    <x v="25"/>
    <x v="1578"/>
    <d v="2010-09-02T02:00:0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25"/>
    <x v="60"/>
    <n v="14"/>
    <x v="3"/>
    <x v="25"/>
    <x v="1579"/>
    <d v="2013-08-28T23:54:51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25"/>
    <x v="50"/>
    <n v="0"/>
    <x v="3"/>
    <x v="25"/>
    <x v="1580"/>
    <d v="2012-05-21T01:12:06"/>
    <x v="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26"/>
    <x v="60"/>
    <n v="5"/>
    <x v="8"/>
    <x v="26"/>
    <x v="1581"/>
    <d v="2015-12-19T10:46:30"/>
    <x v="8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26"/>
    <x v="114"/>
    <n v="31"/>
    <x v="8"/>
    <x v="26"/>
    <x v="1582"/>
    <d v="2015-10-26T21:20:00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26"/>
    <x v="50"/>
    <n v="15"/>
    <x v="8"/>
    <x v="26"/>
    <x v="1583"/>
    <d v="2014-09-25T21:43:11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26"/>
    <x v="50"/>
    <n v="0"/>
    <x v="8"/>
    <x v="26"/>
    <x v="1584"/>
    <d v="2014-05-30T15:35:0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26"/>
    <x v="135"/>
    <n v="131.66999999999999"/>
    <x v="8"/>
    <x v="26"/>
    <x v="1585"/>
    <d v="2016-12-25T11:00:00"/>
    <x v="1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26"/>
    <x v="50"/>
    <n v="0"/>
    <x v="8"/>
    <x v="26"/>
    <x v="158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26"/>
    <x v="50"/>
    <n v="1"/>
    <x v="8"/>
    <x v="26"/>
    <x v="1587"/>
    <d v="2014-12-13T22:49:25"/>
    <x v="4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26"/>
    <x v="50"/>
    <n v="0"/>
    <x v="8"/>
    <x v="26"/>
    <x v="1588"/>
    <d v="2015-01-31T20:12:00"/>
    <x v="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26"/>
    <x v="50"/>
    <n v="0"/>
    <x v="8"/>
    <x v="26"/>
    <x v="1589"/>
    <d v="2015-10-09T23:38:06"/>
    <x v="1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26"/>
    <x v="53"/>
    <n v="510"/>
    <x v="8"/>
    <x v="26"/>
    <x v="1590"/>
    <d v="2015-09-23T20:34:24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26"/>
    <x v="129"/>
    <n v="44.48"/>
    <x v="8"/>
    <x v="26"/>
    <x v="1591"/>
    <d v="2016-04-03T16:25:4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26"/>
    <x v="50"/>
    <n v="0"/>
    <x v="8"/>
    <x v="26"/>
    <x v="1592"/>
    <d v="2015-03-28T00:44:45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26"/>
    <x v="50"/>
    <n v="1"/>
    <x v="8"/>
    <x v="26"/>
    <x v="1593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26"/>
    <x v="70"/>
    <n v="20.5"/>
    <x v="8"/>
    <x v="26"/>
    <x v="1594"/>
    <d v="2016-05-15T16:21:0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26"/>
    <x v="50"/>
    <n v="40"/>
    <x v="8"/>
    <x v="26"/>
    <x v="1595"/>
    <d v="2014-06-18T20:13:00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26"/>
    <x v="53"/>
    <n v="25"/>
    <x v="8"/>
    <x v="26"/>
    <x v="1596"/>
    <d v="2014-12-13T11:19:29"/>
    <x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26"/>
    <x v="50"/>
    <n v="0"/>
    <x v="8"/>
    <x v="26"/>
    <x v="1597"/>
    <d v="2016-09-20T08:29:57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26"/>
    <x v="50"/>
    <n v="1"/>
    <x v="8"/>
    <x v="26"/>
    <x v="1598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26"/>
    <x v="50"/>
    <n v="0"/>
    <x v="8"/>
    <x v="26"/>
    <x v="1599"/>
    <d v="2016-04-08T11:56:16"/>
    <x v="4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26"/>
    <x v="113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11"/>
    <x v="29"/>
    <n v="48.33"/>
    <x v="4"/>
    <x v="11"/>
    <x v="1601"/>
    <d v="2011-05-05T02:13:5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11"/>
    <x v="8"/>
    <n v="46.95"/>
    <x v="4"/>
    <x v="11"/>
    <x v="1602"/>
    <d v="2011-10-14T23:00:00"/>
    <x v="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11"/>
    <x v="8"/>
    <n v="66.69"/>
    <x v="4"/>
    <x v="11"/>
    <x v="1603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11"/>
    <x v="108"/>
    <n v="48.84"/>
    <x v="4"/>
    <x v="11"/>
    <x v="1604"/>
    <d v="2012-03-17T19:17:15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11"/>
    <x v="7"/>
    <n v="137.31"/>
    <x v="4"/>
    <x v="11"/>
    <x v="1605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11"/>
    <x v="7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11"/>
    <x v="14"/>
    <n v="70.790000000000006"/>
    <x v="4"/>
    <x v="11"/>
    <x v="1607"/>
    <d v="2012-06-14T19:24:11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11"/>
    <x v="7"/>
    <n v="52.83"/>
    <x v="4"/>
    <x v="11"/>
    <x v="1608"/>
    <d v="2014-01-01T05:26:00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11"/>
    <x v="90"/>
    <n v="443.75"/>
    <x v="4"/>
    <x v="11"/>
    <x v="1609"/>
    <d v="2011-11-02T08:00:00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11"/>
    <x v="212"/>
    <n v="48.54"/>
    <x v="4"/>
    <x v="11"/>
    <x v="1610"/>
    <d v="2012-12-15T22:11:50"/>
    <x v="6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11"/>
    <x v="105"/>
    <n v="37.07"/>
    <x v="4"/>
    <x v="11"/>
    <x v="1611"/>
    <d v="2013-06-05T00:00:3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11"/>
    <x v="5"/>
    <n v="50"/>
    <x v="4"/>
    <x v="11"/>
    <x v="1612"/>
    <d v="2013-01-02T20:59:44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11"/>
    <x v="21"/>
    <n v="39.04"/>
    <x v="4"/>
    <x v="11"/>
    <x v="1613"/>
    <d v="2012-07-22T01:40:02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11"/>
    <x v="33"/>
    <n v="66.69"/>
    <x v="4"/>
    <x v="11"/>
    <x v="1614"/>
    <d v="2014-08-03T17:00:00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11"/>
    <x v="35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11"/>
    <x v="3"/>
    <n v="66.37"/>
    <x v="4"/>
    <x v="11"/>
    <x v="1616"/>
    <d v="2012-11-22T22:00:00"/>
    <x v="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11"/>
    <x v="91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11"/>
    <x v="2"/>
    <n v="58.37"/>
    <x v="4"/>
    <x v="11"/>
    <x v="1618"/>
    <d v="2013-03-08T15:42:15"/>
    <x v="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11"/>
    <x v="18"/>
    <n v="86.96"/>
    <x v="4"/>
    <x v="11"/>
    <x v="1619"/>
    <d v="2014-09-15T04:28:06"/>
    <x v="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11"/>
    <x v="40"/>
    <n v="66.47"/>
    <x v="4"/>
    <x v="11"/>
    <x v="1620"/>
    <d v="2013-02-23T08:09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11"/>
    <x v="10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11"/>
    <x v="21"/>
    <n v="107.98"/>
    <x v="4"/>
    <x v="11"/>
    <x v="1622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11"/>
    <x v="7"/>
    <n v="42.11"/>
    <x v="4"/>
    <x v="11"/>
    <x v="1623"/>
    <d v="2013-08-27T16:31:29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11"/>
    <x v="90"/>
    <n v="47.2"/>
    <x v="4"/>
    <x v="11"/>
    <x v="1624"/>
    <d v="2013-01-09T08:48:55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11"/>
    <x v="19"/>
    <n v="112.02"/>
    <x v="4"/>
    <x v="11"/>
    <x v="1625"/>
    <d v="2012-09-11T16:47:3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11"/>
    <x v="7"/>
    <n v="74.95"/>
    <x v="4"/>
    <x v="11"/>
    <x v="1626"/>
    <d v="2013-12-01T21:21:07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11"/>
    <x v="16"/>
    <n v="61.58"/>
    <x v="4"/>
    <x v="11"/>
    <x v="1627"/>
    <d v="2012-11-26T04:59:00"/>
    <x v="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11"/>
    <x v="7"/>
    <n v="45.88"/>
    <x v="4"/>
    <x v="11"/>
    <x v="1628"/>
    <d v="2014-06-17T17:41:22"/>
    <x v="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11"/>
    <x v="3"/>
    <n v="75.849999999999994"/>
    <x v="4"/>
    <x v="11"/>
    <x v="1629"/>
    <d v="2014-02-20T20:48:53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11"/>
    <x v="213"/>
    <n v="84.21"/>
    <x v="4"/>
    <x v="11"/>
    <x v="1630"/>
    <d v="2012-03-02T06:59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11"/>
    <x v="94"/>
    <n v="117.23"/>
    <x v="4"/>
    <x v="11"/>
    <x v="1631"/>
    <d v="2012-10-12T20:37:4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11"/>
    <x v="21"/>
    <n v="86.49"/>
    <x v="4"/>
    <x v="11"/>
    <x v="1632"/>
    <d v="2011-09-24T08:10:54"/>
    <x v="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11"/>
    <x v="8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11"/>
    <x v="7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11"/>
    <x v="105"/>
    <n v="67.73"/>
    <x v="4"/>
    <x v="11"/>
    <x v="1635"/>
    <d v="2016-07-11T20:51:01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11"/>
    <x v="3"/>
    <n v="53.56"/>
    <x v="4"/>
    <x v="11"/>
    <x v="163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11"/>
    <x v="3"/>
    <n v="34.6"/>
    <x v="4"/>
    <x v="11"/>
    <x v="1637"/>
    <d v="2009-12-31T23:39:00"/>
    <x v="7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11"/>
    <x v="2"/>
    <n v="38.89"/>
    <x v="4"/>
    <x v="11"/>
    <x v="1638"/>
    <d v="2013-02-28T21:25:00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11"/>
    <x v="8"/>
    <n v="94.74"/>
    <x v="4"/>
    <x v="11"/>
    <x v="1639"/>
    <d v="2012-03-03T15:39:25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11"/>
    <x v="106"/>
    <n v="39.97"/>
    <x v="4"/>
    <x v="11"/>
    <x v="1640"/>
    <d v="2010-08-03T01:59:00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27"/>
    <x v="7"/>
    <n v="97.5"/>
    <x v="4"/>
    <x v="27"/>
    <x v="1641"/>
    <d v="2014-12-19T14:19:04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27"/>
    <x v="8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27"/>
    <x v="105"/>
    <n v="168.51"/>
    <x v="4"/>
    <x v="27"/>
    <x v="1643"/>
    <d v="2012-09-24T19:46:52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27"/>
    <x v="5"/>
    <n v="85.55"/>
    <x v="4"/>
    <x v="27"/>
    <x v="1644"/>
    <d v="2012-11-22T02:26:0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27"/>
    <x v="38"/>
    <n v="554"/>
    <x v="4"/>
    <x v="27"/>
    <x v="1645"/>
    <d v="2013-09-18T14:49:00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27"/>
    <x v="5"/>
    <n v="26.55"/>
    <x v="4"/>
    <x v="27"/>
    <x v="1646"/>
    <d v="2014-08-14T18:11:00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27"/>
    <x v="2"/>
    <n v="113.83"/>
    <x v="4"/>
    <x v="27"/>
    <x v="1647"/>
    <d v="2012-06-09T09:49:37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27"/>
    <x v="105"/>
    <n v="32.01"/>
    <x v="4"/>
    <x v="27"/>
    <x v="1648"/>
    <d v="2011-03-20T15:54:42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27"/>
    <x v="7"/>
    <n v="47.19"/>
    <x v="4"/>
    <x v="27"/>
    <x v="1649"/>
    <d v="2014-05-23T16:25:55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27"/>
    <x v="24"/>
    <n v="88.47"/>
    <x v="4"/>
    <x v="27"/>
    <x v="1650"/>
    <d v="2013-10-09T10:27:17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27"/>
    <x v="7"/>
    <n v="100.75"/>
    <x v="4"/>
    <x v="27"/>
    <x v="1651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27"/>
    <x v="7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27"/>
    <x v="107"/>
    <n v="51.85"/>
    <x v="4"/>
    <x v="27"/>
    <x v="1653"/>
    <d v="2011-04-24T20:01:36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27"/>
    <x v="28"/>
    <n v="38.79"/>
    <x v="4"/>
    <x v="27"/>
    <x v="1654"/>
    <d v="2012-04-18T21:22:40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27"/>
    <x v="1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27"/>
    <x v="8"/>
    <n v="156.77000000000001"/>
    <x v="4"/>
    <x v="27"/>
    <x v="1656"/>
    <d v="2012-12-13T22:17:3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27"/>
    <x v="2"/>
    <n v="118.7"/>
    <x v="4"/>
    <x v="27"/>
    <x v="1657"/>
    <d v="2012-05-24T18:46:08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27"/>
    <x v="88"/>
    <n v="74.150000000000006"/>
    <x v="4"/>
    <x v="27"/>
    <x v="1658"/>
    <d v="2012-12-18T14:20:00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27"/>
    <x v="40"/>
    <n v="12.53"/>
    <x v="4"/>
    <x v="27"/>
    <x v="1659"/>
    <d v="2013-12-17T12:00:00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27"/>
    <x v="214"/>
    <n v="27.86"/>
    <x v="4"/>
    <x v="27"/>
    <x v="1660"/>
    <d v="2016-04-30T21:59:00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27"/>
    <x v="33"/>
    <n v="80.180000000000007"/>
    <x v="4"/>
    <x v="27"/>
    <x v="1661"/>
    <d v="2016-01-17T21:00:00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27"/>
    <x v="33"/>
    <n v="132.44"/>
    <x v="4"/>
    <x v="27"/>
    <x v="1662"/>
    <d v="2011-12-31T05:45:36"/>
    <x v="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27"/>
    <x v="29"/>
    <n v="33.75"/>
    <x v="4"/>
    <x v="27"/>
    <x v="1663"/>
    <d v="2015-02-01T00:31:47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27"/>
    <x v="108"/>
    <n v="34.380000000000003"/>
    <x v="4"/>
    <x v="27"/>
    <x v="1664"/>
    <d v="2012-03-16T03:59:0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27"/>
    <x v="17"/>
    <n v="44.96"/>
    <x v="4"/>
    <x v="27"/>
    <x v="1665"/>
    <d v="2011-02-22T03:00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27"/>
    <x v="164"/>
    <n v="41.04"/>
    <x v="4"/>
    <x v="27"/>
    <x v="1666"/>
    <d v="2013-03-28T05:04:3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27"/>
    <x v="37"/>
    <n v="52.6"/>
    <x v="4"/>
    <x v="27"/>
    <x v="1667"/>
    <d v="2014-03-11T06:59:00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27"/>
    <x v="33"/>
    <n v="70.78"/>
    <x v="4"/>
    <x v="27"/>
    <x v="1668"/>
    <d v="2011-11-28T04:35:39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27"/>
    <x v="49"/>
    <n v="53.75"/>
    <x v="4"/>
    <x v="27"/>
    <x v="1669"/>
    <d v="2016-05-31T21:14:36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27"/>
    <x v="33"/>
    <n v="44.61"/>
    <x v="4"/>
    <x v="27"/>
    <x v="1670"/>
    <d v="2010-07-05T04:00:00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27"/>
    <x v="7"/>
    <n v="26.15"/>
    <x v="4"/>
    <x v="27"/>
    <x v="1671"/>
    <d v="2016-08-01T13:03:34"/>
    <x v="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27"/>
    <x v="40"/>
    <n v="39.18"/>
    <x v="4"/>
    <x v="27"/>
    <x v="1672"/>
    <d v="2012-06-04T15:45:30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27"/>
    <x v="30"/>
    <n v="45.59"/>
    <x v="4"/>
    <x v="27"/>
    <x v="1673"/>
    <d v="2015-03-06T21:04:52"/>
    <x v="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27"/>
    <x v="180"/>
    <n v="89.25"/>
    <x v="4"/>
    <x v="27"/>
    <x v="1674"/>
    <d v="2016-08-18T06:59:00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27"/>
    <x v="0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27"/>
    <x v="41"/>
    <n v="82.38"/>
    <x v="4"/>
    <x v="27"/>
    <x v="1676"/>
    <d v="2012-04-21T03:59:00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27"/>
    <x v="20"/>
    <n v="159.52000000000001"/>
    <x v="4"/>
    <x v="27"/>
    <x v="1677"/>
    <d v="2016-04-16T05:59:00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27"/>
    <x v="90"/>
    <n v="36.24"/>
    <x v="4"/>
    <x v="27"/>
    <x v="1678"/>
    <d v="2014-02-06T20:31:11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27"/>
    <x v="21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27"/>
    <x v="90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28"/>
    <x v="7"/>
    <n v="74.58"/>
    <x v="4"/>
    <x v="28"/>
    <x v="1681"/>
    <d v="2017-03-29T02:00:00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28"/>
    <x v="50"/>
    <n v="0"/>
    <x v="4"/>
    <x v="28"/>
    <x v="1682"/>
    <d v="2017-04-14T04:07:40"/>
    <x v="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28"/>
    <x v="66"/>
    <n v="76"/>
    <x v="4"/>
    <x v="28"/>
    <x v="1683"/>
    <d v="2017-04-07T18:45:38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28"/>
    <x v="15"/>
    <n v="86.44"/>
    <x v="4"/>
    <x v="28"/>
    <x v="1684"/>
    <d v="2017-03-17T18:34:0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28"/>
    <x v="33"/>
    <n v="24"/>
    <x v="4"/>
    <x v="28"/>
    <x v="1685"/>
    <d v="2017-03-24T05:00:23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28"/>
    <x v="50"/>
    <n v="18"/>
    <x v="4"/>
    <x v="28"/>
    <x v="1686"/>
    <d v="2017-04-27T19:15:19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28"/>
    <x v="134"/>
    <n v="80.13"/>
    <x v="4"/>
    <x v="28"/>
    <x v="1687"/>
    <d v="2017-04-10T20:15:0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28"/>
    <x v="156"/>
    <n v="253.14"/>
    <x v="4"/>
    <x v="28"/>
    <x v="1688"/>
    <d v="2017-04-09T11:49:54"/>
    <x v="2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28"/>
    <x v="8"/>
    <n v="171.43"/>
    <x v="4"/>
    <x v="28"/>
    <x v="1689"/>
    <d v="2017-03-16T21:37:1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28"/>
    <x v="78"/>
    <n v="57.73"/>
    <x v="4"/>
    <x v="28"/>
    <x v="1690"/>
    <d v="2017-04-06T09:20:42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28"/>
    <x v="69"/>
    <n v="264.26"/>
    <x v="4"/>
    <x v="28"/>
    <x v="1691"/>
    <d v="2017-04-03T01:00:00"/>
    <x v="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28"/>
    <x v="216"/>
    <n v="159.33000000000001"/>
    <x v="4"/>
    <x v="28"/>
    <x v="1692"/>
    <d v="2017-03-26T23:59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28"/>
    <x v="114"/>
    <n v="35"/>
    <x v="4"/>
    <x v="28"/>
    <x v="1693"/>
    <d v="2017-04-09T20:00:0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28"/>
    <x v="50"/>
    <n v="5"/>
    <x v="4"/>
    <x v="28"/>
    <x v="1694"/>
    <d v="2017-03-27T04:36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28"/>
    <x v="81"/>
    <n v="61.09"/>
    <x v="4"/>
    <x v="28"/>
    <x v="1695"/>
    <d v="2017-04-10T01:00:00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28"/>
    <x v="50"/>
    <n v="0"/>
    <x v="4"/>
    <x v="28"/>
    <x v="1696"/>
    <d v="2017-04-01T00:40:11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28"/>
    <x v="68"/>
    <n v="114.82"/>
    <x v="4"/>
    <x v="28"/>
    <x v="1697"/>
    <d v="2017-04-09T23:47:28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28"/>
    <x v="50"/>
    <n v="0"/>
    <x v="4"/>
    <x v="28"/>
    <x v="1698"/>
    <d v="2017-03-26T03:33:00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28"/>
    <x v="65"/>
    <n v="54"/>
    <x v="4"/>
    <x v="28"/>
    <x v="1699"/>
    <d v="2017-04-11T20:44:05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28"/>
    <x v="73"/>
    <n v="65.97"/>
    <x v="4"/>
    <x v="28"/>
    <x v="1700"/>
    <d v="2017-04-01T04:00:0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28"/>
    <x v="50"/>
    <n v="5"/>
    <x v="4"/>
    <x v="28"/>
    <x v="1701"/>
    <d v="2015-01-15T15:56:45"/>
    <x v="2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28"/>
    <x v="50"/>
    <n v="1"/>
    <x v="4"/>
    <x v="28"/>
    <x v="1702"/>
    <d v="2015-03-30T19:52:3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28"/>
    <x v="60"/>
    <n v="25.5"/>
    <x v="4"/>
    <x v="28"/>
    <x v="1703"/>
    <d v="2015-08-31T06:45:37"/>
    <x v="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28"/>
    <x v="187"/>
    <n v="118.36"/>
    <x v="4"/>
    <x v="28"/>
    <x v="1704"/>
    <d v="2015-02-16T03:21:13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28"/>
    <x v="50"/>
    <n v="0"/>
    <x v="4"/>
    <x v="28"/>
    <x v="1705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28"/>
    <x v="50"/>
    <n v="0"/>
    <x v="4"/>
    <x v="28"/>
    <x v="1706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28"/>
    <x v="54"/>
    <n v="54.11"/>
    <x v="4"/>
    <x v="28"/>
    <x v="1707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28"/>
    <x v="50"/>
    <n v="0"/>
    <x v="4"/>
    <x v="28"/>
    <x v="1708"/>
    <d v="2016-05-01T20:48:26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28"/>
    <x v="62"/>
    <n v="21.25"/>
    <x v="4"/>
    <x v="28"/>
    <x v="1709"/>
    <d v="2014-08-31T19:39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28"/>
    <x v="60"/>
    <n v="34"/>
    <x v="4"/>
    <x v="28"/>
    <x v="1710"/>
    <d v="2016-01-18T13:00:0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28"/>
    <x v="57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28"/>
    <x v="50"/>
    <n v="0"/>
    <x v="4"/>
    <x v="28"/>
    <x v="1712"/>
    <d v="2015-06-30T21:55:53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28"/>
    <x v="53"/>
    <n v="50"/>
    <x v="4"/>
    <x v="28"/>
    <x v="1713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28"/>
    <x v="59"/>
    <n v="115.71"/>
    <x v="4"/>
    <x v="28"/>
    <x v="1714"/>
    <d v="2015-05-01T22:02:4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28"/>
    <x v="50"/>
    <n v="5.5"/>
    <x v="4"/>
    <x v="28"/>
    <x v="171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28"/>
    <x v="59"/>
    <n v="50"/>
    <x v="4"/>
    <x v="28"/>
    <x v="1716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28"/>
    <x v="152"/>
    <n v="34.020000000000003"/>
    <x v="4"/>
    <x v="28"/>
    <x v="1717"/>
    <d v="2016-04-21T04:00:00"/>
    <x v="1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28"/>
    <x v="50"/>
    <n v="37.5"/>
    <x v="4"/>
    <x v="28"/>
    <x v="1718"/>
    <d v="2016-05-14T04:59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28"/>
    <x v="60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28"/>
    <x v="52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28"/>
    <x v="50"/>
    <n v="0"/>
    <x v="4"/>
    <x v="28"/>
    <x v="1721"/>
    <d v="2015-12-11T11:04:23"/>
    <x v="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28"/>
    <x v="50"/>
    <n v="1"/>
    <x v="4"/>
    <x v="28"/>
    <x v="1722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28"/>
    <x v="113"/>
    <n v="216.67"/>
    <x v="4"/>
    <x v="28"/>
    <x v="1723"/>
    <d v="2015-07-01T06:00:00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28"/>
    <x v="60"/>
    <n v="8.75"/>
    <x v="4"/>
    <x v="28"/>
    <x v="1724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28"/>
    <x v="54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28"/>
    <x v="122"/>
    <n v="137.25"/>
    <x v="4"/>
    <x v="28"/>
    <x v="1726"/>
    <d v="2014-06-27T22:04:2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28"/>
    <x v="50"/>
    <n v="1"/>
    <x v="4"/>
    <x v="28"/>
    <x v="1727"/>
    <d v="2015-04-05T11:00:00"/>
    <x v="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28"/>
    <x v="149"/>
    <n v="122.14"/>
    <x v="4"/>
    <x v="28"/>
    <x v="1728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28"/>
    <x v="50"/>
    <n v="0"/>
    <x v="4"/>
    <x v="28"/>
    <x v="1729"/>
    <d v="2016-06-10T01:15:06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28"/>
    <x v="50"/>
    <n v="0"/>
    <x v="4"/>
    <x v="28"/>
    <x v="1730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28"/>
    <x v="50"/>
    <n v="0"/>
    <x v="4"/>
    <x v="28"/>
    <x v="173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28"/>
    <x v="50"/>
    <n v="0"/>
    <x v="4"/>
    <x v="28"/>
    <x v="1732"/>
    <d v="2016-01-16T05:00:00"/>
    <x v="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28"/>
    <x v="50"/>
    <n v="0"/>
    <x v="4"/>
    <x v="28"/>
    <x v="1733"/>
    <d v="2016-09-13T21:30:0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28"/>
    <x v="50"/>
    <n v="1"/>
    <x v="4"/>
    <x v="28"/>
    <x v="1734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28"/>
    <x v="57"/>
    <n v="55"/>
    <x v="4"/>
    <x v="28"/>
    <x v="1735"/>
    <d v="2016-08-07T19:32:2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28"/>
    <x v="60"/>
    <n v="22"/>
    <x v="4"/>
    <x v="28"/>
    <x v="1736"/>
    <d v="2015-11-08T21:40:33"/>
    <x v="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28"/>
    <x v="70"/>
    <n v="56.67"/>
    <x v="4"/>
    <x v="28"/>
    <x v="1737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28"/>
    <x v="5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28"/>
    <x v="50"/>
    <n v="1"/>
    <x v="4"/>
    <x v="28"/>
    <x v="1739"/>
    <d v="2016-05-04T19:58:52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28"/>
    <x v="50"/>
    <n v="0"/>
    <x v="4"/>
    <x v="28"/>
    <x v="1740"/>
    <d v="2015-07-16T19:37:0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20"/>
    <x v="38"/>
    <n v="25.58"/>
    <x v="8"/>
    <x v="20"/>
    <x v="1741"/>
    <d v="2015-06-10T15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20"/>
    <x v="15"/>
    <n v="63.97"/>
    <x v="8"/>
    <x v="20"/>
    <x v="1742"/>
    <d v="2017-01-07T21:00:0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20"/>
    <x v="8"/>
    <n v="89.93"/>
    <x v="8"/>
    <x v="20"/>
    <x v="1743"/>
    <d v="2016-08-27T03:59:00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20"/>
    <x v="90"/>
    <n v="93.07"/>
    <x v="8"/>
    <x v="20"/>
    <x v="1744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20"/>
    <x v="35"/>
    <n v="89.67"/>
    <x v="8"/>
    <x v="20"/>
    <x v="1745"/>
    <d v="2016-12-22T02:00:00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20"/>
    <x v="34"/>
    <n v="207.62"/>
    <x v="8"/>
    <x v="20"/>
    <x v="1746"/>
    <d v="2016-11-24T02:00:0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20"/>
    <x v="2"/>
    <n v="59.41"/>
    <x v="8"/>
    <x v="20"/>
    <x v="1747"/>
    <d v="2015-11-13T15:00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20"/>
    <x v="22"/>
    <n v="358.97"/>
    <x v="8"/>
    <x v="20"/>
    <x v="1748"/>
    <d v="2015-09-02T22:49:03"/>
    <x v="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20"/>
    <x v="4"/>
    <n v="94.74"/>
    <x v="8"/>
    <x v="20"/>
    <x v="1749"/>
    <d v="2017-03-01T19:00:00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20"/>
    <x v="180"/>
    <n v="80.650000000000006"/>
    <x v="8"/>
    <x v="20"/>
    <x v="1750"/>
    <d v="2016-04-19T20:05:04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20"/>
    <x v="33"/>
    <n v="168.69"/>
    <x v="8"/>
    <x v="20"/>
    <x v="1751"/>
    <d v="2015-03-19T17:45:2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20"/>
    <x v="217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20"/>
    <x v="29"/>
    <n v="462.86"/>
    <x v="8"/>
    <x v="20"/>
    <x v="1753"/>
    <d v="2016-03-21T16:59:28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20"/>
    <x v="38"/>
    <n v="104.39"/>
    <x v="8"/>
    <x v="20"/>
    <x v="1754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20"/>
    <x v="28"/>
    <n v="7.5"/>
    <x v="8"/>
    <x v="20"/>
    <x v="1755"/>
    <d v="2015-10-05T18:56:01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20"/>
    <x v="33"/>
    <n v="47.13"/>
    <x v="8"/>
    <x v="20"/>
    <x v="1756"/>
    <d v="2016-08-29T04:01:09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20"/>
    <x v="31"/>
    <n v="414.29"/>
    <x v="8"/>
    <x v="20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20"/>
    <x v="41"/>
    <n v="42.48"/>
    <x v="8"/>
    <x v="20"/>
    <x v="1758"/>
    <d v="2016-07-14T22:56:32"/>
    <x v="1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20"/>
    <x v="13"/>
    <n v="108.78"/>
    <x v="8"/>
    <x v="20"/>
    <x v="1759"/>
    <d v="2015-03-25T18:53:49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20"/>
    <x v="11"/>
    <n v="81.099999999999994"/>
    <x v="8"/>
    <x v="20"/>
    <x v="1760"/>
    <d v="2016-02-25T16:08:33"/>
    <x v="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20"/>
    <x v="19"/>
    <n v="51.67"/>
    <x v="8"/>
    <x v="20"/>
    <x v="1761"/>
    <d v="2015-09-12T13:37:40"/>
    <x v="3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20"/>
    <x v="218"/>
    <n v="35.4"/>
    <x v="8"/>
    <x v="20"/>
    <x v="1762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20"/>
    <x v="21"/>
    <n v="103.64"/>
    <x v="8"/>
    <x v="20"/>
    <x v="1763"/>
    <d v="2016-10-23T20:50:40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20"/>
    <x v="68"/>
    <n v="55.28"/>
    <x v="8"/>
    <x v="20"/>
    <x v="1764"/>
    <d v="2014-08-03T11:39:39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20"/>
    <x v="155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20"/>
    <x v="5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20"/>
    <x v="132"/>
    <n v="58.62"/>
    <x v="8"/>
    <x v="20"/>
    <x v="1767"/>
    <d v="2014-08-03T15:48:04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20"/>
    <x v="65"/>
    <n v="12.47"/>
    <x v="8"/>
    <x v="20"/>
    <x v="1768"/>
    <d v="2014-09-27T13:27:24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20"/>
    <x v="56"/>
    <n v="49.14"/>
    <x v="8"/>
    <x v="20"/>
    <x v="1769"/>
    <d v="2015-01-13T19:39:19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20"/>
    <x v="219"/>
    <n v="150.5"/>
    <x v="8"/>
    <x v="20"/>
    <x v="1770"/>
    <d v="2014-10-14T18:43:14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20"/>
    <x v="70"/>
    <n v="35.799999999999997"/>
    <x v="8"/>
    <x v="20"/>
    <x v="1771"/>
    <d v="2014-10-23T23:30:40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20"/>
    <x v="63"/>
    <n v="45.16"/>
    <x v="8"/>
    <x v="20"/>
    <x v="1772"/>
    <d v="2014-07-06T17:13:56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20"/>
    <x v="52"/>
    <n v="98.79"/>
    <x v="8"/>
    <x v="20"/>
    <x v="1773"/>
    <d v="2015-01-19T18:14:58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20"/>
    <x v="132"/>
    <n v="88.31"/>
    <x v="8"/>
    <x v="20"/>
    <x v="1774"/>
    <d v="2014-11-29T14:59:00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20"/>
    <x v="187"/>
    <n v="170.63"/>
    <x v="8"/>
    <x v="20"/>
    <x v="1775"/>
    <d v="2014-10-24T23:26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20"/>
    <x v="113"/>
    <n v="83.75"/>
    <x v="8"/>
    <x v="20"/>
    <x v="1776"/>
    <d v="2014-10-29T22:57:51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20"/>
    <x v="51"/>
    <n v="65.099999999999994"/>
    <x v="8"/>
    <x v="20"/>
    <x v="1777"/>
    <d v="2015-02-20T08:34:1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20"/>
    <x v="53"/>
    <n v="66.33"/>
    <x v="8"/>
    <x v="20"/>
    <x v="1778"/>
    <d v="2015-03-27T19:43:1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20"/>
    <x v="71"/>
    <n v="104.89"/>
    <x v="8"/>
    <x v="20"/>
    <x v="1779"/>
    <d v="2016-09-02T16:36:20"/>
    <x v="4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20"/>
    <x v="67"/>
    <n v="78.44"/>
    <x v="8"/>
    <x v="20"/>
    <x v="1780"/>
    <d v="2016-07-02T14:25:1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20"/>
    <x v="73"/>
    <n v="59.04"/>
    <x v="8"/>
    <x v="20"/>
    <x v="1781"/>
    <d v="2016-09-15T14:49:05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20"/>
    <x v="77"/>
    <n v="71.34"/>
    <x v="8"/>
    <x v="20"/>
    <x v="1782"/>
    <d v="2016-02-21T13:48:09"/>
    <x v="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20"/>
    <x v="148"/>
    <n v="51.23"/>
    <x v="8"/>
    <x v="20"/>
    <x v="1783"/>
    <d v="2015-05-21T22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20"/>
    <x v="67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20"/>
    <x v="68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20"/>
    <x v="216"/>
    <n v="31.21"/>
    <x v="8"/>
    <x v="20"/>
    <x v="1786"/>
    <d v="2014-12-15T13:12:57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20"/>
    <x v="77"/>
    <n v="63.88"/>
    <x v="8"/>
    <x v="20"/>
    <x v="1787"/>
    <d v="2015-04-04T14:43:57"/>
    <x v="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20"/>
    <x v="60"/>
    <n v="19"/>
    <x v="8"/>
    <x v="20"/>
    <x v="1788"/>
    <d v="2014-10-31T22:45:42"/>
    <x v="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20"/>
    <x v="60"/>
    <n v="10"/>
    <x v="8"/>
    <x v="20"/>
    <x v="1789"/>
    <d v="2015-01-12T06:00:0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20"/>
    <x v="62"/>
    <n v="109.07"/>
    <x v="8"/>
    <x v="20"/>
    <x v="1790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20"/>
    <x v="65"/>
    <n v="26.75"/>
    <x v="8"/>
    <x v="20"/>
    <x v="1791"/>
    <d v="2015-01-29T17:46:0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20"/>
    <x v="220"/>
    <n v="109.94"/>
    <x v="8"/>
    <x v="20"/>
    <x v="1792"/>
    <d v="2015-08-10T06:59:00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20"/>
    <x v="60"/>
    <n v="20"/>
    <x v="8"/>
    <x v="20"/>
    <x v="1793"/>
    <d v="2014-11-27T22:24:00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20"/>
    <x v="57"/>
    <n v="55.39"/>
    <x v="8"/>
    <x v="20"/>
    <x v="1794"/>
    <d v="2015-02-11T13:13:42"/>
    <x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20"/>
    <x v="115"/>
    <n v="133.9"/>
    <x v="8"/>
    <x v="20"/>
    <x v="1795"/>
    <d v="2016-10-14T16:00:00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20"/>
    <x v="66"/>
    <n v="48.72"/>
    <x v="8"/>
    <x v="20"/>
    <x v="1796"/>
    <d v="2016-07-24T10:32:46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20"/>
    <x v="149"/>
    <n v="48.25"/>
    <x v="8"/>
    <x v="20"/>
    <x v="1797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20"/>
    <x v="51"/>
    <n v="58.97"/>
    <x v="8"/>
    <x v="20"/>
    <x v="1798"/>
    <d v="2016-02-04T07:50:33"/>
    <x v="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20"/>
    <x v="53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20"/>
    <x v="68"/>
    <n v="83.72"/>
    <x v="8"/>
    <x v="20"/>
    <x v="1800"/>
    <d v="2016-10-10T14:32:50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20"/>
    <x v="51"/>
    <n v="63.65"/>
    <x v="8"/>
    <x v="20"/>
    <x v="1801"/>
    <d v="2015-12-15T12:10:00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20"/>
    <x v="216"/>
    <n v="94.28"/>
    <x v="8"/>
    <x v="20"/>
    <x v="1802"/>
    <d v="2015-06-27T21:59:00"/>
    <x v="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20"/>
    <x v="134"/>
    <n v="71.87"/>
    <x v="8"/>
    <x v="20"/>
    <x v="1803"/>
    <d v="2015-02-14T01:43:02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20"/>
    <x v="131"/>
    <n v="104.85"/>
    <x v="8"/>
    <x v="20"/>
    <x v="1804"/>
    <d v="2015-11-14T17:16:44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20"/>
    <x v="71"/>
    <n v="67.14"/>
    <x v="8"/>
    <x v="20"/>
    <x v="1805"/>
    <d v="2015-10-02T18:00:00"/>
    <x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20"/>
    <x v="56"/>
    <n v="73.88"/>
    <x v="8"/>
    <x v="20"/>
    <x v="1806"/>
    <d v="2014-09-30T15:19:09"/>
    <x v="1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20"/>
    <x v="57"/>
    <n v="69.13"/>
    <x v="8"/>
    <x v="20"/>
    <x v="1807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20"/>
    <x v="139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20"/>
    <x v="57"/>
    <n v="42.22"/>
    <x v="8"/>
    <x v="20"/>
    <x v="1809"/>
    <d v="2015-03-01T21:47:19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20"/>
    <x v="56"/>
    <n v="7.5"/>
    <x v="8"/>
    <x v="20"/>
    <x v="1810"/>
    <d v="2014-08-21T21:50:26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20"/>
    <x v="50"/>
    <n v="1.54"/>
    <x v="8"/>
    <x v="20"/>
    <x v="1811"/>
    <d v="2014-10-24T04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20"/>
    <x v="55"/>
    <n v="37.61"/>
    <x v="8"/>
    <x v="20"/>
    <x v="1812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20"/>
    <x v="50"/>
    <n v="0"/>
    <x v="8"/>
    <x v="20"/>
    <x v="1813"/>
    <d v="2014-08-08T21:20:12"/>
    <x v="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20"/>
    <x v="190"/>
    <n v="42.16"/>
    <x v="8"/>
    <x v="20"/>
    <x v="1814"/>
    <d v="2015-02-28T07:32:16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20"/>
    <x v="50"/>
    <n v="0"/>
    <x v="8"/>
    <x v="20"/>
    <x v="1815"/>
    <d v="2015-07-01T21:45:37"/>
    <x v="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20"/>
    <x v="53"/>
    <n v="84.83"/>
    <x v="8"/>
    <x v="20"/>
    <x v="1816"/>
    <d v="2016-07-25T19:00:00"/>
    <x v="4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20"/>
    <x v="221"/>
    <n v="94.19"/>
    <x v="8"/>
    <x v="20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20"/>
    <x v="50"/>
    <n v="0"/>
    <x v="8"/>
    <x v="20"/>
    <x v="1818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20"/>
    <x v="53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20"/>
    <x v="113"/>
    <n v="213.38"/>
    <x v="8"/>
    <x v="20"/>
    <x v="1820"/>
    <d v="2015-04-01T01:01:3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11"/>
    <x v="165"/>
    <n v="59.16"/>
    <x v="4"/>
    <x v="11"/>
    <x v="1821"/>
    <d v="2012-03-03T07:39:27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11"/>
    <x v="8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11"/>
    <x v="31"/>
    <n v="24.58"/>
    <x v="4"/>
    <x v="11"/>
    <x v="1823"/>
    <d v="2012-10-24T16:26:16"/>
    <x v="1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11"/>
    <x v="8"/>
    <n v="75.05"/>
    <x v="4"/>
    <x v="11"/>
    <x v="1824"/>
    <d v="2014-01-08T02:08:00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11"/>
    <x v="2"/>
    <n v="42.02"/>
    <x v="4"/>
    <x v="11"/>
    <x v="1825"/>
    <d v="2013-07-11T20:01:43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11"/>
    <x v="7"/>
    <n v="53.16"/>
    <x v="4"/>
    <x v="11"/>
    <x v="1826"/>
    <d v="2014-02-17T22:10:17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11"/>
    <x v="7"/>
    <n v="83.89"/>
    <x v="4"/>
    <x v="11"/>
    <x v="1827"/>
    <d v="2011-03-03T07:49:21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11"/>
    <x v="8"/>
    <n v="417.33"/>
    <x v="4"/>
    <x v="11"/>
    <x v="1828"/>
    <d v="2014-05-09T22:00:00"/>
    <x v="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11"/>
    <x v="23"/>
    <n v="75.77"/>
    <x v="4"/>
    <x v="11"/>
    <x v="1829"/>
    <d v="2011-01-21T22:00:0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11"/>
    <x v="21"/>
    <n v="67.39"/>
    <x v="4"/>
    <x v="11"/>
    <x v="1830"/>
    <d v="2014-02-24T16:25:07"/>
    <x v="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11"/>
    <x v="33"/>
    <n v="73.569999999999993"/>
    <x v="4"/>
    <x v="11"/>
    <x v="1831"/>
    <d v="2012-05-12T23:54:2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11"/>
    <x v="1"/>
    <n v="25"/>
    <x v="4"/>
    <x v="11"/>
    <x v="1832"/>
    <d v="2011-03-04T12:57:07"/>
    <x v="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11"/>
    <x v="222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11"/>
    <x v="90"/>
    <n v="131.16999999999999"/>
    <x v="4"/>
    <x v="11"/>
    <x v="1834"/>
    <d v="2015-01-24T23:08:15"/>
    <x v="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11"/>
    <x v="3"/>
    <n v="47.27"/>
    <x v="4"/>
    <x v="11"/>
    <x v="1835"/>
    <d v="2016-03-31T15:51:11"/>
    <x v="7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11"/>
    <x v="177"/>
    <n v="182.13"/>
    <x v="4"/>
    <x v="11"/>
    <x v="1836"/>
    <d v="2013-02-17T19:25:29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11"/>
    <x v="223"/>
    <n v="61.37"/>
    <x v="4"/>
    <x v="11"/>
    <x v="1837"/>
    <d v="2012-03-18T00:08:55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11"/>
    <x v="8"/>
    <n v="35.770000000000003"/>
    <x v="4"/>
    <x v="11"/>
    <x v="1838"/>
    <d v="2011-10-01T03:00:00"/>
    <x v="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11"/>
    <x v="207"/>
    <n v="45.62"/>
    <x v="4"/>
    <x v="11"/>
    <x v="1839"/>
    <d v="2016-10-01T17:19:42"/>
    <x v="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11"/>
    <x v="15"/>
    <n v="75.38"/>
    <x v="4"/>
    <x v="11"/>
    <x v="1840"/>
    <d v="2013-05-07T04:59:00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11"/>
    <x v="21"/>
    <n v="50.88"/>
    <x v="4"/>
    <x v="11"/>
    <x v="1841"/>
    <d v="2014-05-20T04:59:00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11"/>
    <x v="105"/>
    <n v="119.29"/>
    <x v="4"/>
    <x v="11"/>
    <x v="1842"/>
    <d v="2015-03-02T05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11"/>
    <x v="39"/>
    <n v="92.54"/>
    <x v="4"/>
    <x v="11"/>
    <x v="1843"/>
    <d v="2011-02-20T23:52:34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11"/>
    <x v="7"/>
    <n v="76.05"/>
    <x v="4"/>
    <x v="11"/>
    <x v="1844"/>
    <d v="2011-06-11T03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11"/>
    <x v="8"/>
    <n v="52.63"/>
    <x v="4"/>
    <x v="11"/>
    <x v="1845"/>
    <d v="2016-06-17T04:55:00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11"/>
    <x v="178"/>
    <n v="98.99"/>
    <x v="4"/>
    <x v="11"/>
    <x v="1846"/>
    <d v="2012-12-15T15:36:17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11"/>
    <x v="10"/>
    <n v="79.53"/>
    <x v="4"/>
    <x v="11"/>
    <x v="1847"/>
    <d v="2015-04-21T05:40:32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11"/>
    <x v="13"/>
    <n v="134.21"/>
    <x v="4"/>
    <x v="11"/>
    <x v="1848"/>
    <d v="2011-07-31T06:59:00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11"/>
    <x v="8"/>
    <n v="37.630000000000003"/>
    <x v="4"/>
    <x v="11"/>
    <x v="1849"/>
    <d v="2012-10-17T20:17:39"/>
    <x v="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11"/>
    <x v="21"/>
    <n v="51.04"/>
    <x v="4"/>
    <x v="11"/>
    <x v="185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11"/>
    <x v="8"/>
    <n v="50.04"/>
    <x v="4"/>
    <x v="11"/>
    <x v="1851"/>
    <d v="2014-07-28T01:00:00"/>
    <x v="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11"/>
    <x v="16"/>
    <n v="133.93"/>
    <x v="4"/>
    <x v="11"/>
    <x v="1852"/>
    <d v="2015-04-25T00:00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11"/>
    <x v="21"/>
    <n v="58.21"/>
    <x v="4"/>
    <x v="11"/>
    <x v="1853"/>
    <d v="2012-11-14T02:26:57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11"/>
    <x v="21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11"/>
    <x v="224"/>
    <n v="70.58"/>
    <x v="4"/>
    <x v="11"/>
    <x v="1855"/>
    <d v="2014-01-06T12:55:40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11"/>
    <x v="7"/>
    <n v="53.29"/>
    <x v="4"/>
    <x v="11"/>
    <x v="1856"/>
    <d v="2014-07-18T20:31:12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11"/>
    <x v="8"/>
    <n v="136.36000000000001"/>
    <x v="4"/>
    <x v="11"/>
    <x v="1857"/>
    <d v="2014-09-12T18:26:53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11"/>
    <x v="15"/>
    <n v="40.549999999999997"/>
    <x v="4"/>
    <x v="11"/>
    <x v="1858"/>
    <d v="2011-12-16T05:48:41"/>
    <x v="5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11"/>
    <x v="88"/>
    <n v="70.63"/>
    <x v="4"/>
    <x v="11"/>
    <x v="1859"/>
    <d v="2011-09-22T18:28:4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11"/>
    <x v="18"/>
    <n v="52.68"/>
    <x v="4"/>
    <x v="11"/>
    <x v="1860"/>
    <d v="2014-02-06T17:01:24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18"/>
    <x v="50"/>
    <n v="0"/>
    <x v="6"/>
    <x v="18"/>
    <x v="1861"/>
    <d v="2015-01-26T07:12:21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18"/>
    <x v="59"/>
    <n v="90.94"/>
    <x v="6"/>
    <x v="18"/>
    <x v="1862"/>
    <d v="2017-03-08T07:30:00"/>
    <x v="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18"/>
    <x v="50"/>
    <n v="5"/>
    <x v="6"/>
    <x v="18"/>
    <x v="1863"/>
    <d v="2014-06-12T19:08:05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18"/>
    <x v="152"/>
    <n v="58.08"/>
    <x v="6"/>
    <x v="18"/>
    <x v="1864"/>
    <d v="2014-05-04T17:11:4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18"/>
    <x v="5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18"/>
    <x v="60"/>
    <n v="62.5"/>
    <x v="6"/>
    <x v="18"/>
    <x v="1866"/>
    <d v="2017-03-01T04:00:0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18"/>
    <x v="50"/>
    <n v="10"/>
    <x v="6"/>
    <x v="18"/>
    <x v="1867"/>
    <d v="2016-11-05T22:11:52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18"/>
    <x v="62"/>
    <n v="71.59"/>
    <x v="6"/>
    <x v="18"/>
    <x v="1868"/>
    <d v="2015-12-15T07:59:0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18"/>
    <x v="5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18"/>
    <x v="54"/>
    <n v="32.82"/>
    <x v="6"/>
    <x v="18"/>
    <x v="1870"/>
    <d v="2016-01-31T04:17:0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18"/>
    <x v="225"/>
    <n v="49.12"/>
    <x v="6"/>
    <x v="18"/>
    <x v="1871"/>
    <d v="2014-11-20T19:48:21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18"/>
    <x v="60"/>
    <n v="16.309999999999999"/>
    <x v="6"/>
    <x v="18"/>
    <x v="1872"/>
    <d v="2015-06-30T03:06:42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18"/>
    <x v="50"/>
    <n v="18"/>
    <x v="6"/>
    <x v="18"/>
    <x v="1873"/>
    <d v="2015-07-08T16:45:00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18"/>
    <x v="50"/>
    <n v="13"/>
    <x v="6"/>
    <x v="18"/>
    <x v="1874"/>
    <d v="2016-06-28T23:15:33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18"/>
    <x v="60"/>
    <n v="17"/>
    <x v="6"/>
    <x v="18"/>
    <x v="1875"/>
    <d v="2016-08-06T21:35:08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18"/>
    <x v="50"/>
    <n v="0"/>
    <x v="6"/>
    <x v="18"/>
    <x v="1876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18"/>
    <x v="50"/>
    <n v="0"/>
    <x v="6"/>
    <x v="18"/>
    <x v="1877"/>
    <d v="2015-03-01T00:42:05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18"/>
    <x v="5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18"/>
    <x v="50"/>
    <n v="3"/>
    <x v="6"/>
    <x v="18"/>
    <x v="1879"/>
    <d v="2016-03-14T14:35:29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18"/>
    <x v="68"/>
    <n v="41.83"/>
    <x v="6"/>
    <x v="18"/>
    <x v="1880"/>
    <d v="2016-03-30T12:36:20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14"/>
    <x v="36"/>
    <n v="49.34"/>
    <x v="4"/>
    <x v="14"/>
    <x v="1881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14"/>
    <x v="7"/>
    <n v="41.73"/>
    <x v="4"/>
    <x v="14"/>
    <x v="1882"/>
    <d v="2012-07-10T23:48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14"/>
    <x v="2"/>
    <n v="32.72"/>
    <x v="4"/>
    <x v="14"/>
    <x v="1883"/>
    <d v="2012-04-08T21:45:08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14"/>
    <x v="165"/>
    <n v="51.96"/>
    <x v="4"/>
    <x v="14"/>
    <x v="1884"/>
    <d v="2012-11-27T12:00:00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14"/>
    <x v="31"/>
    <n v="50.69"/>
    <x v="4"/>
    <x v="14"/>
    <x v="1885"/>
    <d v="2012-08-10T22:00:00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14"/>
    <x v="21"/>
    <n v="42.24"/>
    <x v="4"/>
    <x v="14"/>
    <x v="1886"/>
    <d v="2014-11-12T22:45:38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14"/>
    <x v="38"/>
    <n v="416.88"/>
    <x v="4"/>
    <x v="14"/>
    <x v="1887"/>
    <d v="2015-12-03T21:30:00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14"/>
    <x v="183"/>
    <n v="46.65"/>
    <x v="4"/>
    <x v="14"/>
    <x v="1888"/>
    <d v="2010-06-01T04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14"/>
    <x v="13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14"/>
    <x v="14"/>
    <n v="70.53"/>
    <x v="4"/>
    <x v="14"/>
    <x v="1890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14"/>
    <x v="6"/>
    <n v="87.96"/>
    <x v="4"/>
    <x v="14"/>
    <x v="1891"/>
    <d v="2010-07-22T06:00:00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14"/>
    <x v="0"/>
    <n v="26.27"/>
    <x v="4"/>
    <x v="14"/>
    <x v="1892"/>
    <d v="2011-06-07T15:18:01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14"/>
    <x v="3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14"/>
    <x v="41"/>
    <n v="57.25"/>
    <x v="4"/>
    <x v="14"/>
    <x v="1894"/>
    <d v="2012-02-12T21:43:03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14"/>
    <x v="21"/>
    <n v="196.34"/>
    <x v="4"/>
    <x v="14"/>
    <x v="1895"/>
    <d v="2015-10-20T17:55:22"/>
    <x v="7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14"/>
    <x v="39"/>
    <n v="43"/>
    <x v="4"/>
    <x v="14"/>
    <x v="1896"/>
    <d v="2012-04-12T17:02:4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14"/>
    <x v="21"/>
    <n v="35.549999999999997"/>
    <x v="4"/>
    <x v="14"/>
    <x v="1897"/>
    <d v="2014-03-04T21:00:00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14"/>
    <x v="14"/>
    <n v="68.81"/>
    <x v="4"/>
    <x v="14"/>
    <x v="1898"/>
    <d v="2016-02-01T18:00:00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14"/>
    <x v="18"/>
    <n v="28.57"/>
    <x v="4"/>
    <x v="14"/>
    <x v="1899"/>
    <d v="2015-03-25T21:36:06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14"/>
    <x v="15"/>
    <n v="50.63"/>
    <x v="4"/>
    <x v="14"/>
    <x v="1900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9"/>
    <x v="56"/>
    <n v="106.8"/>
    <x v="2"/>
    <x v="29"/>
    <x v="1901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9"/>
    <x v="60"/>
    <n v="4"/>
    <x v="2"/>
    <x v="29"/>
    <x v="1902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9"/>
    <x v="153"/>
    <n v="34.1"/>
    <x v="2"/>
    <x v="29"/>
    <x v="1903"/>
    <d v="2017-01-27T18:29:51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9"/>
    <x v="50"/>
    <n v="25"/>
    <x v="2"/>
    <x v="29"/>
    <x v="190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9"/>
    <x v="50"/>
    <n v="10.5"/>
    <x v="2"/>
    <x v="29"/>
    <x v="1905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9"/>
    <x v="152"/>
    <n v="215.96"/>
    <x v="2"/>
    <x v="29"/>
    <x v="1906"/>
    <d v="2016-06-23T16:06:23"/>
    <x v="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9"/>
    <x v="50"/>
    <n v="21.25"/>
    <x v="2"/>
    <x v="29"/>
    <x v="1907"/>
    <d v="2014-05-23T14:05:25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9"/>
    <x v="53"/>
    <n v="108.25"/>
    <x v="2"/>
    <x v="29"/>
    <x v="1908"/>
    <d v="2016-12-29T22:01:4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9"/>
    <x v="51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9"/>
    <x v="115"/>
    <n v="117.49"/>
    <x v="2"/>
    <x v="29"/>
    <x v="1910"/>
    <d v="2015-10-31T22:45:0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9"/>
    <x v="5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9"/>
    <x v="155"/>
    <n v="70.599999999999994"/>
    <x v="2"/>
    <x v="29"/>
    <x v="1912"/>
    <d v="2015-06-04T05:26:00"/>
    <x v="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9"/>
    <x v="60"/>
    <n v="24.5"/>
    <x v="2"/>
    <x v="29"/>
    <x v="1913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9"/>
    <x v="114"/>
    <n v="30"/>
    <x v="2"/>
    <x v="29"/>
    <x v="1914"/>
    <d v="2014-11-01T03:59:00"/>
    <x v="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9"/>
    <x v="53"/>
    <n v="2"/>
    <x v="2"/>
    <x v="29"/>
    <x v="1915"/>
    <d v="2014-09-02T01:10:22"/>
    <x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9"/>
    <x v="60"/>
    <n v="17"/>
    <x v="2"/>
    <x v="29"/>
    <x v="1916"/>
    <d v="2016-11-07T18:12:55"/>
    <x v="4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9"/>
    <x v="226"/>
    <n v="2928.93"/>
    <x v="2"/>
    <x v="29"/>
    <x v="1917"/>
    <d v="2017-02-10T06:28:53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9"/>
    <x v="60"/>
    <n v="28.89"/>
    <x v="2"/>
    <x v="29"/>
    <x v="1918"/>
    <d v="2014-08-12T18:57:3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9"/>
    <x v="153"/>
    <n v="29.63"/>
    <x v="2"/>
    <x v="29"/>
    <x v="1919"/>
    <d v="2015-05-19T21:00:49"/>
    <x v="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9"/>
    <x v="152"/>
    <n v="40.98"/>
    <x v="2"/>
    <x v="29"/>
    <x v="1920"/>
    <d v="2015-10-21T23:00:00"/>
    <x v="2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14"/>
    <x v="0"/>
    <n v="54"/>
    <x v="4"/>
    <x v="14"/>
    <x v="1921"/>
    <d v="2012-07-14T05:19:03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14"/>
    <x v="31"/>
    <n v="36.11"/>
    <x v="4"/>
    <x v="14"/>
    <x v="1922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14"/>
    <x v="227"/>
    <n v="23.15"/>
    <x v="4"/>
    <x v="14"/>
    <x v="1923"/>
    <d v="2011-09-27T04:59:00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14"/>
    <x v="35"/>
    <n v="104"/>
    <x v="4"/>
    <x v="14"/>
    <x v="1924"/>
    <d v="2014-01-15T19:33:00"/>
    <x v="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14"/>
    <x v="5"/>
    <n v="31.83"/>
    <x v="4"/>
    <x v="14"/>
    <x v="1925"/>
    <d v="2013-10-11T00:00:00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14"/>
    <x v="228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14"/>
    <x v="3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14"/>
    <x v="33"/>
    <n v="77.349999999999994"/>
    <x v="4"/>
    <x v="14"/>
    <x v="1928"/>
    <d v="2013-05-07T15:33:14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14"/>
    <x v="8"/>
    <n v="42.8"/>
    <x v="4"/>
    <x v="14"/>
    <x v="1929"/>
    <d v="2011-07-05T00:31:06"/>
    <x v="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14"/>
    <x v="37"/>
    <n v="48.85"/>
    <x v="4"/>
    <x v="14"/>
    <x v="1930"/>
    <d v="2013-07-07T13:24:42"/>
    <x v="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14"/>
    <x v="10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14"/>
    <x v="13"/>
    <n v="70.209999999999994"/>
    <x v="4"/>
    <x v="14"/>
    <x v="1932"/>
    <d v="2012-01-24T19:26:13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14"/>
    <x v="174"/>
    <n v="94.05"/>
    <x v="4"/>
    <x v="14"/>
    <x v="1933"/>
    <d v="2014-09-27T03:08:27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14"/>
    <x v="39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14"/>
    <x v="29"/>
    <n v="54.2"/>
    <x v="4"/>
    <x v="14"/>
    <x v="1935"/>
    <d v="2014-06-21T04:59:00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14"/>
    <x v="16"/>
    <n v="60.27"/>
    <x v="4"/>
    <x v="14"/>
    <x v="1936"/>
    <d v="2011-12-06T05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14"/>
    <x v="229"/>
    <n v="38.74"/>
    <x v="4"/>
    <x v="14"/>
    <x v="1937"/>
    <d v="2012-06-15T03:59:00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14"/>
    <x v="31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14"/>
    <x v="38"/>
    <n v="115.31"/>
    <x v="4"/>
    <x v="14"/>
    <x v="1939"/>
    <d v="2013-03-10T22:38:28"/>
    <x v="7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14"/>
    <x v="193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30"/>
    <x v="9"/>
    <n v="64.569999999999993"/>
    <x v="2"/>
    <x v="30"/>
    <x v="1941"/>
    <d v="2014-05-15T06:58:51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30"/>
    <x v="178"/>
    <n v="87.44"/>
    <x v="2"/>
    <x v="30"/>
    <x v="1942"/>
    <d v="2011-07-04T19:52:20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30"/>
    <x v="230"/>
    <n v="68.819999999999993"/>
    <x v="2"/>
    <x v="30"/>
    <x v="1943"/>
    <d v="2016-08-11T06:28:36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30"/>
    <x v="231"/>
    <n v="176.2"/>
    <x v="2"/>
    <x v="30"/>
    <x v="1944"/>
    <d v="2014-05-01T14:01:30"/>
    <x v="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30"/>
    <x v="232"/>
    <n v="511.79"/>
    <x v="2"/>
    <x v="30"/>
    <x v="1945"/>
    <d v="2015-07-12T06:02:38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30"/>
    <x v="95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30"/>
    <x v="7"/>
    <n v="35"/>
    <x v="2"/>
    <x v="30"/>
    <x v="1947"/>
    <d v="2009-11-23T05:59:00"/>
    <x v="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30"/>
    <x v="233"/>
    <n v="188.51"/>
    <x v="2"/>
    <x v="30"/>
    <x v="1948"/>
    <d v="2016-06-06T17:02:00"/>
    <x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30"/>
    <x v="6"/>
    <n v="56.2"/>
    <x v="2"/>
    <x v="30"/>
    <x v="1949"/>
    <d v="2014-07-10T10:09:11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30"/>
    <x v="234"/>
    <n v="51.31"/>
    <x v="2"/>
    <x v="30"/>
    <x v="1950"/>
    <d v="2011-04-22T04:21:13"/>
    <x v="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30"/>
    <x v="197"/>
    <n v="127.36"/>
    <x v="2"/>
    <x v="30"/>
    <x v="1951"/>
    <d v="2016-11-07T11:05:37"/>
    <x v="3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30"/>
    <x v="45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30"/>
    <x v="235"/>
    <n v="230.56"/>
    <x v="2"/>
    <x v="30"/>
    <x v="1953"/>
    <d v="2012-03-02T03:00:00"/>
    <x v="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30"/>
    <x v="236"/>
    <n v="842.11"/>
    <x v="2"/>
    <x v="30"/>
    <x v="1954"/>
    <d v="2016-03-12T05:00:00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30"/>
    <x v="237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30"/>
    <x v="238"/>
    <n v="483.34"/>
    <x v="2"/>
    <x v="30"/>
    <x v="1956"/>
    <d v="2015-04-18T21:10:05"/>
    <x v="6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30"/>
    <x v="239"/>
    <n v="76.14"/>
    <x v="2"/>
    <x v="30"/>
    <x v="1957"/>
    <d v="2012-10-27T02:21:53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30"/>
    <x v="240"/>
    <n v="74.11"/>
    <x v="2"/>
    <x v="30"/>
    <x v="1958"/>
    <d v="2013-03-23T22:42:41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30"/>
    <x v="96"/>
    <n v="36.97"/>
    <x v="2"/>
    <x v="30"/>
    <x v="1959"/>
    <d v="2014-10-01T00:00:00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30"/>
    <x v="90"/>
    <n v="2500.9699999999998"/>
    <x v="2"/>
    <x v="30"/>
    <x v="1960"/>
    <d v="2014-12-21T08:42:21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30"/>
    <x v="241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30"/>
    <x v="242"/>
    <n v="63.05"/>
    <x v="2"/>
    <x v="30"/>
    <x v="1962"/>
    <d v="2014-05-13T18:43:56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30"/>
    <x v="37"/>
    <n v="117.6"/>
    <x v="2"/>
    <x v="30"/>
    <x v="1963"/>
    <d v="2014-09-16T10:18:54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30"/>
    <x v="217"/>
    <n v="180.75"/>
    <x v="2"/>
    <x v="30"/>
    <x v="1964"/>
    <d v="2016-04-22T06:32:52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30"/>
    <x v="243"/>
    <n v="127.32"/>
    <x v="2"/>
    <x v="30"/>
    <x v="1965"/>
    <d v="2012-01-12T01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30"/>
    <x v="110"/>
    <n v="136.63999999999999"/>
    <x v="2"/>
    <x v="30"/>
    <x v="1966"/>
    <d v="2014-08-14T12:58:18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30"/>
    <x v="244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30"/>
    <x v="245"/>
    <n v="279.38"/>
    <x v="2"/>
    <x v="30"/>
    <x v="1968"/>
    <d v="2016-12-03T15:05:15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30"/>
    <x v="246"/>
    <n v="61.38"/>
    <x v="2"/>
    <x v="30"/>
    <x v="1969"/>
    <d v="2016-08-05T19:01:08"/>
    <x v="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30"/>
    <x v="247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30"/>
    <x v="222"/>
    <n v="272.36"/>
    <x v="2"/>
    <x v="30"/>
    <x v="1971"/>
    <d v="2013-11-15T04:00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30"/>
    <x v="248"/>
    <n v="70.849999999999994"/>
    <x v="2"/>
    <x v="30"/>
    <x v="1972"/>
    <d v="2012-11-18T01:17:24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30"/>
    <x v="249"/>
    <n v="247.94"/>
    <x v="2"/>
    <x v="30"/>
    <x v="1973"/>
    <d v="2016-08-06T07:00:00"/>
    <x v="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30"/>
    <x v="250"/>
    <n v="186.81"/>
    <x v="2"/>
    <x v="30"/>
    <x v="1974"/>
    <d v="2013-08-19T08:01:09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30"/>
    <x v="251"/>
    <n v="131.99"/>
    <x v="2"/>
    <x v="30"/>
    <x v="1975"/>
    <d v="2013-03-10T18:07:31"/>
    <x v="6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30"/>
    <x v="252"/>
    <n v="29.31"/>
    <x v="2"/>
    <x v="30"/>
    <x v="1976"/>
    <d v="2013-07-13T21:35:25"/>
    <x v="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30"/>
    <x v="253"/>
    <n v="245.02"/>
    <x v="2"/>
    <x v="30"/>
    <x v="1977"/>
    <d v="2015-12-19T07:59:00"/>
    <x v="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30"/>
    <x v="254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30"/>
    <x v="41"/>
    <n v="282.66000000000003"/>
    <x v="2"/>
    <x v="30"/>
    <x v="1979"/>
    <d v="2015-11-19T04:59:00"/>
    <x v="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30"/>
    <x v="255"/>
    <n v="91.21"/>
    <x v="2"/>
    <x v="30"/>
    <x v="1980"/>
    <d v="2016-04-03T12:01:02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31"/>
    <x v="62"/>
    <n v="31.75"/>
    <x v="8"/>
    <x v="31"/>
    <x v="1981"/>
    <d v="2014-07-09T17:24:25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31"/>
    <x v="50"/>
    <n v="0"/>
    <x v="8"/>
    <x v="31"/>
    <x v="1982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31"/>
    <x v="65"/>
    <n v="88.69"/>
    <x v="8"/>
    <x v="31"/>
    <x v="1983"/>
    <d v="2016-09-02T07:00:00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31"/>
    <x v="70"/>
    <n v="453.14"/>
    <x v="8"/>
    <x v="31"/>
    <x v="1984"/>
    <d v="2014-11-30T19:58:01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31"/>
    <x v="56"/>
    <n v="12.75"/>
    <x v="8"/>
    <x v="31"/>
    <x v="1985"/>
    <d v="2016-08-02T23:00:00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31"/>
    <x v="50"/>
    <n v="1"/>
    <x v="8"/>
    <x v="31"/>
    <x v="1986"/>
    <d v="2016-03-14T09:24:43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31"/>
    <x v="72"/>
    <n v="83.43"/>
    <x v="8"/>
    <x v="31"/>
    <x v="1987"/>
    <d v="2015-03-01T15:21:16"/>
    <x v="4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31"/>
    <x v="50"/>
    <n v="25"/>
    <x v="8"/>
    <x v="31"/>
    <x v="1988"/>
    <d v="2015-08-20T18:19:02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31"/>
    <x v="60"/>
    <n v="50"/>
    <x v="8"/>
    <x v="31"/>
    <x v="1989"/>
    <d v="2016-12-11T16:20:08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31"/>
    <x v="123"/>
    <n v="101.8"/>
    <x v="8"/>
    <x v="31"/>
    <x v="1990"/>
    <d v="2016-02-13T04:42:1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31"/>
    <x v="113"/>
    <n v="46.67"/>
    <x v="8"/>
    <x v="31"/>
    <x v="1991"/>
    <d v="2015-07-03T21:26:26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31"/>
    <x v="50"/>
    <n v="1"/>
    <x v="8"/>
    <x v="31"/>
    <x v="1992"/>
    <d v="2015-02-18T03:26:3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31"/>
    <x v="50"/>
    <n v="0"/>
    <x v="8"/>
    <x v="31"/>
    <x v="1993"/>
    <d v="2015-12-21T14:07:17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31"/>
    <x v="50"/>
    <n v="0"/>
    <x v="8"/>
    <x v="31"/>
    <x v="1994"/>
    <d v="2016-12-07T01:09:02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31"/>
    <x v="59"/>
    <n v="26"/>
    <x v="8"/>
    <x v="31"/>
    <x v="1995"/>
    <d v="2015-07-16T21:38:5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31"/>
    <x v="50"/>
    <n v="0"/>
    <x v="8"/>
    <x v="31"/>
    <x v="1996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31"/>
    <x v="5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31"/>
    <x v="73"/>
    <n v="218.33"/>
    <x v="8"/>
    <x v="31"/>
    <x v="1998"/>
    <d v="2014-08-01T02:50:38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31"/>
    <x v="60"/>
    <n v="33.71"/>
    <x v="8"/>
    <x v="31"/>
    <x v="1999"/>
    <d v="2014-11-13T12:35:08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31"/>
    <x v="55"/>
    <n v="25"/>
    <x v="8"/>
    <x v="31"/>
    <x v="2000"/>
    <d v="2016-01-06T22:50:13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30"/>
    <x v="256"/>
    <n v="128.38999999999999"/>
    <x v="2"/>
    <x v="30"/>
    <x v="2001"/>
    <d v="2015-06-12T20:00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30"/>
    <x v="257"/>
    <n v="78.83"/>
    <x v="2"/>
    <x v="30"/>
    <x v="2002"/>
    <d v="2017-01-23T17:05:4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30"/>
    <x v="258"/>
    <n v="91.76"/>
    <x v="2"/>
    <x v="30"/>
    <x v="2003"/>
    <d v="2010-07-02T23:00:00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30"/>
    <x v="259"/>
    <n v="331.1"/>
    <x v="2"/>
    <x v="30"/>
    <x v="2004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30"/>
    <x v="39"/>
    <n v="194.26"/>
    <x v="2"/>
    <x v="30"/>
    <x v="2005"/>
    <d v="2013-10-16T03:59:00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30"/>
    <x v="260"/>
    <n v="408.98"/>
    <x v="2"/>
    <x v="30"/>
    <x v="2006"/>
    <d v="2014-12-03T13:00:45"/>
    <x v="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30"/>
    <x v="31"/>
    <n v="84.46"/>
    <x v="2"/>
    <x v="30"/>
    <x v="2007"/>
    <d v="2010-08-24T04:00:00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30"/>
    <x v="16"/>
    <n v="44.85"/>
    <x v="2"/>
    <x v="30"/>
    <x v="2008"/>
    <d v="2011-09-19T14:30:22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30"/>
    <x v="83"/>
    <n v="383.36"/>
    <x v="2"/>
    <x v="30"/>
    <x v="2009"/>
    <d v="2016-11-23T08:45:43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30"/>
    <x v="261"/>
    <n v="55.28"/>
    <x v="2"/>
    <x v="30"/>
    <x v="2010"/>
    <d v="2016-08-18T23:54:51"/>
    <x v="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30"/>
    <x v="262"/>
    <n v="422.02"/>
    <x v="2"/>
    <x v="30"/>
    <x v="2011"/>
    <d v="2016-01-11T23:00:00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30"/>
    <x v="263"/>
    <n v="64.180000000000007"/>
    <x v="2"/>
    <x v="30"/>
    <x v="2012"/>
    <d v="2015-02-05T19:44:01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30"/>
    <x v="264"/>
    <n v="173.58"/>
    <x v="2"/>
    <x v="30"/>
    <x v="2013"/>
    <d v="2016-07-08T23:03:34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30"/>
    <x v="265"/>
    <n v="88.6"/>
    <x v="2"/>
    <x v="30"/>
    <x v="2014"/>
    <d v="2013-03-25T04:08:59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30"/>
    <x v="40"/>
    <n v="50.22"/>
    <x v="2"/>
    <x v="30"/>
    <x v="2015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30"/>
    <x v="266"/>
    <n v="192.39"/>
    <x v="2"/>
    <x v="30"/>
    <x v="2016"/>
    <d v="2013-03-09T21:08:19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30"/>
    <x v="10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30"/>
    <x v="21"/>
    <n v="147.68"/>
    <x v="2"/>
    <x v="30"/>
    <x v="2018"/>
    <d v="2015-08-13T08:46:49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30"/>
    <x v="267"/>
    <n v="108.97"/>
    <x v="2"/>
    <x v="30"/>
    <x v="2019"/>
    <d v="2016-09-22T17:00:21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30"/>
    <x v="268"/>
    <n v="23.65"/>
    <x v="2"/>
    <x v="30"/>
    <x v="2020"/>
    <d v="2014-05-14T23:04:0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30"/>
    <x v="269"/>
    <n v="147.94999999999999"/>
    <x v="2"/>
    <x v="30"/>
    <x v="2021"/>
    <d v="2014-09-24T01:41:37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30"/>
    <x v="105"/>
    <n v="385.04"/>
    <x v="2"/>
    <x v="30"/>
    <x v="2022"/>
    <d v="2016-06-11T13:39:32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30"/>
    <x v="164"/>
    <n v="457.39"/>
    <x v="2"/>
    <x v="30"/>
    <x v="2023"/>
    <d v="2015-06-11T10:05:53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30"/>
    <x v="270"/>
    <n v="222.99"/>
    <x v="2"/>
    <x v="30"/>
    <x v="2024"/>
    <d v="2012-08-13T03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30"/>
    <x v="234"/>
    <n v="220.74"/>
    <x v="2"/>
    <x v="30"/>
    <x v="2025"/>
    <d v="2015-06-11T04:25:46"/>
    <x v="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30"/>
    <x v="18"/>
    <n v="73.5"/>
    <x v="2"/>
    <x v="30"/>
    <x v="2026"/>
    <d v="2014-04-21T03:59:00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30"/>
    <x v="28"/>
    <n v="223.1"/>
    <x v="2"/>
    <x v="30"/>
    <x v="2027"/>
    <d v="2015-03-30T18:31:59"/>
    <x v="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30"/>
    <x v="9"/>
    <n v="47.91"/>
    <x v="2"/>
    <x v="30"/>
    <x v="2028"/>
    <d v="2010-03-15T21:55:00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30"/>
    <x v="271"/>
    <n v="96.06"/>
    <x v="2"/>
    <x v="30"/>
    <x v="2029"/>
    <d v="2014-08-27T00:31:21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30"/>
    <x v="235"/>
    <n v="118.61"/>
    <x v="2"/>
    <x v="30"/>
    <x v="2030"/>
    <d v="2012-11-29T23:54:56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30"/>
    <x v="28"/>
    <n v="118.45"/>
    <x v="2"/>
    <x v="30"/>
    <x v="2031"/>
    <d v="2015-01-09T01:00:00"/>
    <x v="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30"/>
    <x v="272"/>
    <n v="143.21"/>
    <x v="2"/>
    <x v="30"/>
    <x v="2032"/>
    <d v="2016-12-15T05:00:00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30"/>
    <x v="99"/>
    <n v="282.72000000000003"/>
    <x v="2"/>
    <x v="30"/>
    <x v="2033"/>
    <d v="2014-04-26T01:58:38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30"/>
    <x v="273"/>
    <n v="593.94000000000005"/>
    <x v="2"/>
    <x v="30"/>
    <x v="2034"/>
    <d v="2015-05-07T06:58:00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30"/>
    <x v="185"/>
    <n v="262.16000000000003"/>
    <x v="2"/>
    <x v="30"/>
    <x v="2035"/>
    <d v="2015-12-19T01:00:00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30"/>
    <x v="88"/>
    <n v="46.58"/>
    <x v="2"/>
    <x v="30"/>
    <x v="2036"/>
    <d v="2014-05-09T20:45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30"/>
    <x v="126"/>
    <n v="70.040000000000006"/>
    <x v="2"/>
    <x v="30"/>
    <x v="2037"/>
    <d v="2013-12-30T06:02:33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30"/>
    <x v="274"/>
    <n v="164.91"/>
    <x v="2"/>
    <x v="30"/>
    <x v="2038"/>
    <d v="2013-07-01T18:00:00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30"/>
    <x v="104"/>
    <n v="449.26"/>
    <x v="2"/>
    <x v="30"/>
    <x v="2039"/>
    <d v="2016-12-01T04:59:00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30"/>
    <x v="260"/>
    <n v="27.47"/>
    <x v="2"/>
    <x v="30"/>
    <x v="2040"/>
    <d v="2013-11-15T23:15:03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30"/>
    <x v="112"/>
    <n v="143.97999999999999"/>
    <x v="2"/>
    <x v="30"/>
    <x v="2041"/>
    <d v="2016-11-10T13:37:07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30"/>
    <x v="39"/>
    <n v="88.24"/>
    <x v="2"/>
    <x v="30"/>
    <x v="2042"/>
    <d v="2016-01-22T16:59:34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30"/>
    <x v="275"/>
    <n v="36.33"/>
    <x v="2"/>
    <x v="30"/>
    <x v="2043"/>
    <d v="2016-12-11T04:59:00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30"/>
    <x v="29"/>
    <n v="90.18"/>
    <x v="2"/>
    <x v="30"/>
    <x v="2044"/>
    <d v="2015-06-13T16:25:14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30"/>
    <x v="276"/>
    <n v="152.62"/>
    <x v="2"/>
    <x v="30"/>
    <x v="2045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30"/>
    <x v="10"/>
    <n v="55.81"/>
    <x v="2"/>
    <x v="30"/>
    <x v="2046"/>
    <d v="2013-05-23T04:07:2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30"/>
    <x v="33"/>
    <n v="227.85"/>
    <x v="2"/>
    <x v="30"/>
    <x v="2047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30"/>
    <x v="34"/>
    <n v="91.83"/>
    <x v="2"/>
    <x v="30"/>
    <x v="2048"/>
    <d v="2013-05-23T15:38:11"/>
    <x v="6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30"/>
    <x v="28"/>
    <n v="80.989999999999995"/>
    <x v="2"/>
    <x v="30"/>
    <x v="2049"/>
    <d v="2013-12-02T22:59:00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30"/>
    <x v="277"/>
    <n v="278.39"/>
    <x v="2"/>
    <x v="30"/>
    <x v="2050"/>
    <d v="2015-05-31T01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30"/>
    <x v="22"/>
    <n v="43.1"/>
    <x v="2"/>
    <x v="30"/>
    <x v="2051"/>
    <d v="2013-12-26T00:32:17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30"/>
    <x v="278"/>
    <n v="326.29000000000002"/>
    <x v="2"/>
    <x v="30"/>
    <x v="2052"/>
    <d v="2016-02-20T02:00:53"/>
    <x v="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30"/>
    <x v="7"/>
    <n v="41.74"/>
    <x v="2"/>
    <x v="30"/>
    <x v="2053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30"/>
    <x v="35"/>
    <n v="64.02"/>
    <x v="2"/>
    <x v="30"/>
    <x v="2054"/>
    <d v="2014-05-02T12:30:10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30"/>
    <x v="23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30"/>
    <x v="42"/>
    <n v="138.49"/>
    <x v="2"/>
    <x v="30"/>
    <x v="2056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30"/>
    <x v="180"/>
    <n v="45.55"/>
    <x v="2"/>
    <x v="30"/>
    <x v="2057"/>
    <d v="2016-02-26T11:52:12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30"/>
    <x v="239"/>
    <n v="10.51"/>
    <x v="2"/>
    <x v="30"/>
    <x v="2058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30"/>
    <x v="1"/>
    <n v="114.77"/>
    <x v="2"/>
    <x v="30"/>
    <x v="2059"/>
    <d v="2016-01-31T21:59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30"/>
    <x v="279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30"/>
    <x v="29"/>
    <n v="154.16999999999999"/>
    <x v="2"/>
    <x v="30"/>
    <x v="2061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30"/>
    <x v="41"/>
    <n v="566.39"/>
    <x v="2"/>
    <x v="30"/>
    <x v="2062"/>
    <d v="2016-03-24T08:11:38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30"/>
    <x v="34"/>
    <n v="120.86"/>
    <x v="2"/>
    <x v="30"/>
    <x v="2063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30"/>
    <x v="87"/>
    <n v="86.16"/>
    <x v="2"/>
    <x v="30"/>
    <x v="2064"/>
    <d v="2013-05-31T12:00:00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30"/>
    <x v="171"/>
    <n v="51.21"/>
    <x v="2"/>
    <x v="30"/>
    <x v="2065"/>
    <d v="2013-12-25T08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30"/>
    <x v="198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30"/>
    <x v="37"/>
    <n v="62.8"/>
    <x v="2"/>
    <x v="30"/>
    <x v="2067"/>
    <d v="2015-05-24T20:29:36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30"/>
    <x v="2"/>
    <n v="346.13"/>
    <x v="2"/>
    <x v="30"/>
    <x v="2068"/>
    <d v="2016-10-20T20:11:55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30"/>
    <x v="30"/>
    <n v="244.12"/>
    <x v="2"/>
    <x v="30"/>
    <x v="2069"/>
    <d v="2016-01-02T23:19:5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30"/>
    <x v="280"/>
    <n v="259.25"/>
    <x v="2"/>
    <x v="30"/>
    <x v="2070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30"/>
    <x v="269"/>
    <n v="201.96"/>
    <x v="2"/>
    <x v="30"/>
    <x v="2071"/>
    <d v="2016-10-02T06:41:24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30"/>
    <x v="38"/>
    <n v="226.21"/>
    <x v="2"/>
    <x v="30"/>
    <x v="207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30"/>
    <x v="42"/>
    <n v="324.69"/>
    <x v="2"/>
    <x v="30"/>
    <x v="2073"/>
    <d v="2015-05-08T16:01:58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30"/>
    <x v="33"/>
    <n v="205"/>
    <x v="2"/>
    <x v="30"/>
    <x v="2074"/>
    <d v="2016-05-06T19:49:42"/>
    <x v="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30"/>
    <x v="281"/>
    <n v="20.47"/>
    <x v="2"/>
    <x v="30"/>
    <x v="2075"/>
    <d v="2013-07-25T16:21:28"/>
    <x v="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30"/>
    <x v="282"/>
    <n v="116.35"/>
    <x v="2"/>
    <x v="30"/>
    <x v="2076"/>
    <d v="2014-07-23T21:08:09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30"/>
    <x v="31"/>
    <n v="307.2"/>
    <x v="2"/>
    <x v="30"/>
    <x v="2077"/>
    <d v="2015-06-05T21:00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30"/>
    <x v="26"/>
    <n v="546.69000000000005"/>
    <x v="2"/>
    <x v="30"/>
    <x v="2078"/>
    <d v="2016-12-18T18:30:57"/>
    <x v="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30"/>
    <x v="283"/>
    <n v="47.47"/>
    <x v="2"/>
    <x v="30"/>
    <x v="2079"/>
    <d v="2015-06-25T19:00:00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30"/>
    <x v="284"/>
    <n v="101.56"/>
    <x v="2"/>
    <x v="30"/>
    <x v="208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14"/>
    <x v="41"/>
    <n v="72.91"/>
    <x v="4"/>
    <x v="14"/>
    <x v="2081"/>
    <d v="2012-05-16T04:59:00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14"/>
    <x v="38"/>
    <n v="43.71"/>
    <x v="4"/>
    <x v="14"/>
    <x v="2082"/>
    <d v="2011-11-24T03:53:16"/>
    <x v="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14"/>
    <x v="40"/>
    <n v="34"/>
    <x v="4"/>
    <x v="14"/>
    <x v="2083"/>
    <d v="2012-06-04T17:19:5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14"/>
    <x v="29"/>
    <n v="70.650000000000006"/>
    <x v="4"/>
    <x v="14"/>
    <x v="2084"/>
    <d v="2014-05-04T06:59:00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14"/>
    <x v="39"/>
    <n v="89.3"/>
    <x v="4"/>
    <x v="14"/>
    <x v="2085"/>
    <d v="2012-07-15T20:03:07"/>
    <x v="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14"/>
    <x v="7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14"/>
    <x v="3"/>
    <n v="62.12"/>
    <x v="4"/>
    <x v="14"/>
    <x v="2087"/>
    <d v="2011-09-08T04:54:1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14"/>
    <x v="31"/>
    <n v="46.2"/>
    <x v="4"/>
    <x v="14"/>
    <x v="2088"/>
    <d v="2010-09-11T03:59:00"/>
    <x v="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14"/>
    <x v="28"/>
    <n v="48.55"/>
    <x v="4"/>
    <x v="14"/>
    <x v="2089"/>
    <d v="2013-08-02T01:49:5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14"/>
    <x v="41"/>
    <n v="57.52"/>
    <x v="4"/>
    <x v="14"/>
    <x v="2090"/>
    <d v="2013-02-24T09:09:15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14"/>
    <x v="28"/>
    <n v="88.15"/>
    <x v="4"/>
    <x v="14"/>
    <x v="2091"/>
    <d v="2011-03-01T20:00:00"/>
    <x v="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14"/>
    <x v="7"/>
    <n v="110.49"/>
    <x v="4"/>
    <x v="14"/>
    <x v="2092"/>
    <d v="2011-10-07T16:58:5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14"/>
    <x v="21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14"/>
    <x v="10"/>
    <n v="58.6"/>
    <x v="4"/>
    <x v="14"/>
    <x v="2094"/>
    <d v="2012-03-05T03:00:00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14"/>
    <x v="8"/>
    <n v="113.64"/>
    <x v="4"/>
    <x v="14"/>
    <x v="2095"/>
    <d v="2011-10-02T17:36:13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14"/>
    <x v="21"/>
    <n v="43.57"/>
    <x v="4"/>
    <x v="14"/>
    <x v="2096"/>
    <d v="2012-10-26T03:59:00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14"/>
    <x v="8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14"/>
    <x v="8"/>
    <n v="188.13"/>
    <x v="4"/>
    <x v="14"/>
    <x v="2098"/>
    <d v="2012-03-08T02:43:55"/>
    <x v="7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14"/>
    <x v="88"/>
    <n v="63.03"/>
    <x v="4"/>
    <x v="14"/>
    <x v="2099"/>
    <d v="2015-07-02T03:40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14"/>
    <x v="0"/>
    <n v="30.37"/>
    <x v="4"/>
    <x v="14"/>
    <x v="2100"/>
    <d v="2012-06-30T03:59:00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14"/>
    <x v="40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14"/>
    <x v="104"/>
    <n v="35.79"/>
    <x v="4"/>
    <x v="14"/>
    <x v="2102"/>
    <d v="2011-05-05T20:50:48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14"/>
    <x v="91"/>
    <n v="98.82"/>
    <x v="4"/>
    <x v="14"/>
    <x v="2103"/>
    <d v="2012-11-09T19:07:07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14"/>
    <x v="22"/>
    <n v="28"/>
    <x v="4"/>
    <x v="14"/>
    <x v="2104"/>
    <d v="2013-05-31T00:00:00"/>
    <x v="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14"/>
    <x v="172"/>
    <n v="51.31"/>
    <x v="4"/>
    <x v="14"/>
    <x v="2105"/>
    <d v="2014-11-21T04:00:00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14"/>
    <x v="13"/>
    <n v="53.52"/>
    <x v="4"/>
    <x v="14"/>
    <x v="2106"/>
    <d v="2013-01-26T05:09:34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14"/>
    <x v="29"/>
    <n v="37.15"/>
    <x v="4"/>
    <x v="14"/>
    <x v="2107"/>
    <d v="2014-11-12T18:03:13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14"/>
    <x v="13"/>
    <n v="89.9"/>
    <x v="4"/>
    <x v="14"/>
    <x v="2108"/>
    <d v="2012-09-10T03:55:00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14"/>
    <x v="13"/>
    <n v="106.53"/>
    <x v="4"/>
    <x v="14"/>
    <x v="2109"/>
    <d v="2015-07-05T17:00:17"/>
    <x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14"/>
    <x v="8"/>
    <n v="52.82"/>
    <x v="4"/>
    <x v="14"/>
    <x v="2110"/>
    <d v="2014-05-28T04:59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14"/>
    <x v="13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14"/>
    <x v="8"/>
    <n v="27.27"/>
    <x v="4"/>
    <x v="14"/>
    <x v="2112"/>
    <d v="2013-04-15T22:16:33"/>
    <x v="1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14"/>
    <x v="2"/>
    <n v="68.599999999999994"/>
    <x v="4"/>
    <x v="14"/>
    <x v="2113"/>
    <d v="2014-09-23T20:46:16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14"/>
    <x v="2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14"/>
    <x v="235"/>
    <n v="94.03"/>
    <x v="4"/>
    <x v="14"/>
    <x v="2115"/>
    <d v="2011-02-20T01:56:41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14"/>
    <x v="7"/>
    <n v="526.46"/>
    <x v="4"/>
    <x v="14"/>
    <x v="2116"/>
    <d v="2012-10-02T18:40:03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14"/>
    <x v="34"/>
    <n v="50.66"/>
    <x v="4"/>
    <x v="14"/>
    <x v="2117"/>
    <d v="2015-10-27T04:59:00"/>
    <x v="8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14"/>
    <x v="165"/>
    <n v="79.180000000000007"/>
    <x v="4"/>
    <x v="14"/>
    <x v="2118"/>
    <d v="2011-07-24T20:08:56"/>
    <x v="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14"/>
    <x v="7"/>
    <n v="91.59"/>
    <x v="4"/>
    <x v="14"/>
    <x v="2119"/>
    <d v="2012-08-16T03:07:25"/>
    <x v="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14"/>
    <x v="7"/>
    <n v="116.96"/>
    <x v="4"/>
    <x v="14"/>
    <x v="2120"/>
    <d v="2014-01-01T23:08:56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17"/>
    <x v="60"/>
    <n v="28.4"/>
    <x v="6"/>
    <x v="17"/>
    <x v="2121"/>
    <d v="2017-01-11T17:49:08"/>
    <x v="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17"/>
    <x v="50"/>
    <n v="103.33"/>
    <x v="6"/>
    <x v="17"/>
    <x v="2122"/>
    <d v="2017-01-07T07:12:49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17"/>
    <x v="54"/>
    <n v="10"/>
    <x v="6"/>
    <x v="17"/>
    <x v="2123"/>
    <d v="2010-03-15T06:59:00"/>
    <x v="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17"/>
    <x v="54"/>
    <n v="23"/>
    <x v="6"/>
    <x v="17"/>
    <x v="2124"/>
    <d v="2010-11-30T05:00:0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17"/>
    <x v="60"/>
    <n v="31.56"/>
    <x v="6"/>
    <x v="17"/>
    <x v="2125"/>
    <d v="2015-08-05T00:33:53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17"/>
    <x v="50"/>
    <n v="5"/>
    <x v="6"/>
    <x v="17"/>
    <x v="2126"/>
    <d v="2014-12-08T23:21:27"/>
    <x v="8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17"/>
    <x v="129"/>
    <n v="34.22"/>
    <x v="6"/>
    <x v="17"/>
    <x v="2127"/>
    <d v="2015-03-12T11:07:43"/>
    <x v="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17"/>
    <x v="50"/>
    <n v="25"/>
    <x v="6"/>
    <x v="17"/>
    <x v="2128"/>
    <d v="2014-09-21T18:32:49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17"/>
    <x v="81"/>
    <n v="19.670000000000002"/>
    <x v="6"/>
    <x v="17"/>
    <x v="2129"/>
    <d v="2016-03-10T00:35:00"/>
    <x v="4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17"/>
    <x v="50"/>
    <n v="21.25"/>
    <x v="6"/>
    <x v="17"/>
    <x v="2130"/>
    <d v="2014-08-16T02:04:23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17"/>
    <x v="62"/>
    <n v="8.33"/>
    <x v="6"/>
    <x v="17"/>
    <x v="2131"/>
    <d v="2015-07-12T04:58:1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17"/>
    <x v="53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17"/>
    <x v="53"/>
    <n v="5.33"/>
    <x v="6"/>
    <x v="17"/>
    <x v="2133"/>
    <d v="2011-04-24T06:59:00"/>
    <x v="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17"/>
    <x v="53"/>
    <n v="34.67"/>
    <x v="6"/>
    <x v="17"/>
    <x v="2134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17"/>
    <x v="54"/>
    <n v="21.73"/>
    <x v="6"/>
    <x v="17"/>
    <x v="2135"/>
    <d v="2012-10-04T23:07:13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17"/>
    <x v="50"/>
    <n v="11.92"/>
    <x v="6"/>
    <x v="17"/>
    <x v="2136"/>
    <d v="2013-10-19T12:13:06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17"/>
    <x v="58"/>
    <n v="26.6"/>
    <x v="6"/>
    <x v="17"/>
    <x v="2137"/>
    <d v="2014-12-05T18:30:29"/>
    <x v="5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17"/>
    <x v="55"/>
    <n v="10.67"/>
    <x v="6"/>
    <x v="17"/>
    <x v="2138"/>
    <d v="2013-11-09T01:18:59"/>
    <x v="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17"/>
    <x v="62"/>
    <n v="29.04"/>
    <x v="6"/>
    <x v="17"/>
    <x v="2139"/>
    <d v="2016-11-03T18:00:0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17"/>
    <x v="50"/>
    <n v="50.91"/>
    <x v="6"/>
    <x v="17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17"/>
    <x v="50"/>
    <n v="0"/>
    <x v="6"/>
    <x v="17"/>
    <x v="2141"/>
    <d v="2014-11-14T06:39:19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17"/>
    <x v="52"/>
    <n v="50.08"/>
    <x v="6"/>
    <x v="17"/>
    <x v="2142"/>
    <d v="2015-12-30T16:50:10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17"/>
    <x v="57"/>
    <n v="45"/>
    <x v="6"/>
    <x v="17"/>
    <x v="2143"/>
    <d v="2010-07-21T19:00:00"/>
    <x v="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17"/>
    <x v="53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17"/>
    <x v="75"/>
    <n v="51.29"/>
    <x v="6"/>
    <x v="17"/>
    <x v="2145"/>
    <d v="2013-11-27T06:41:54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17"/>
    <x v="50"/>
    <n v="1"/>
    <x v="6"/>
    <x v="17"/>
    <x v="2146"/>
    <d v="2016-02-11T16:18:30"/>
    <x v="8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17"/>
    <x v="60"/>
    <n v="49.38"/>
    <x v="6"/>
    <x v="17"/>
    <x v="2147"/>
    <d v="2014-11-16T08:05:48"/>
    <x v="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17"/>
    <x v="53"/>
    <n v="1"/>
    <x v="6"/>
    <x v="17"/>
    <x v="2148"/>
    <d v="2015-04-02T16:36:22"/>
    <x v="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17"/>
    <x v="50"/>
    <n v="0"/>
    <x v="6"/>
    <x v="17"/>
    <x v="2149"/>
    <d v="2010-07-31T00:00:00"/>
    <x v="3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17"/>
    <x v="60"/>
    <n v="101.25"/>
    <x v="6"/>
    <x v="17"/>
    <x v="2150"/>
    <d v="2016-07-13T06:49:59"/>
    <x v="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17"/>
    <x v="50"/>
    <n v="19.670000000000002"/>
    <x v="6"/>
    <x v="17"/>
    <x v="2151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17"/>
    <x v="50"/>
    <n v="12.5"/>
    <x v="6"/>
    <x v="17"/>
    <x v="2152"/>
    <d v="2014-03-15T18:58:29"/>
    <x v="8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17"/>
    <x v="5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17"/>
    <x v="60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17"/>
    <x v="53"/>
    <n v="23"/>
    <x v="6"/>
    <x v="17"/>
    <x v="2155"/>
    <d v="2016-03-31T16:56:25"/>
    <x v="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17"/>
    <x v="56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17"/>
    <x v="58"/>
    <n v="370.95"/>
    <x v="6"/>
    <x v="17"/>
    <x v="2157"/>
    <d v="2016-12-23T07:59:00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17"/>
    <x v="113"/>
    <n v="63.57"/>
    <x v="6"/>
    <x v="17"/>
    <x v="2158"/>
    <d v="2013-02-04T20:29:34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17"/>
    <x v="60"/>
    <n v="13"/>
    <x v="6"/>
    <x v="17"/>
    <x v="2159"/>
    <d v="2011-07-16T17:32:54"/>
    <x v="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17"/>
    <x v="60"/>
    <n v="5.31"/>
    <x v="6"/>
    <x v="17"/>
    <x v="2160"/>
    <d v="2012-05-19T17:05:05"/>
    <x v="3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11"/>
    <x v="31"/>
    <n v="35.619999999999997"/>
    <x v="4"/>
    <x v="11"/>
    <x v="2161"/>
    <d v="2015-09-23T20:27:39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11"/>
    <x v="20"/>
    <n v="87.1"/>
    <x v="4"/>
    <x v="11"/>
    <x v="2162"/>
    <d v="2014-07-24T18:23:11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11"/>
    <x v="88"/>
    <n v="75.11"/>
    <x v="4"/>
    <x v="11"/>
    <x v="2163"/>
    <d v="2015-06-08T03:50:0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11"/>
    <x v="33"/>
    <n v="68.010000000000005"/>
    <x v="4"/>
    <x v="11"/>
    <x v="2164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11"/>
    <x v="86"/>
    <n v="29.62"/>
    <x v="4"/>
    <x v="11"/>
    <x v="2165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11"/>
    <x v="92"/>
    <n v="91.63"/>
    <x v="4"/>
    <x v="11"/>
    <x v="2166"/>
    <d v="2014-12-05T21:06:58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11"/>
    <x v="28"/>
    <n v="22.5"/>
    <x v="4"/>
    <x v="11"/>
    <x v="2167"/>
    <d v="2012-09-15T01:35:37"/>
    <x v="3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11"/>
    <x v="108"/>
    <n v="64.37"/>
    <x v="4"/>
    <x v="11"/>
    <x v="2168"/>
    <d v="2017-02-10T05:00:00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11"/>
    <x v="8"/>
    <n v="21.86"/>
    <x v="4"/>
    <x v="11"/>
    <x v="2169"/>
    <d v="2017-03-02T16:49:11"/>
    <x v="4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11"/>
    <x v="141"/>
    <n v="33.32"/>
    <x v="4"/>
    <x v="11"/>
    <x v="2170"/>
    <d v="2015-08-22T18:00:22"/>
    <x v="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11"/>
    <x v="6"/>
    <n v="90.28"/>
    <x v="4"/>
    <x v="11"/>
    <x v="2171"/>
    <d v="2015-06-22T05:00:00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11"/>
    <x v="8"/>
    <n v="76.92"/>
    <x v="4"/>
    <x v="11"/>
    <x v="2172"/>
    <d v="2015-04-18T13:55:2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11"/>
    <x v="37"/>
    <n v="59.23"/>
    <x v="4"/>
    <x v="11"/>
    <x v="2173"/>
    <d v="2013-09-10T03:59:00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11"/>
    <x v="33"/>
    <n v="65.38"/>
    <x v="4"/>
    <x v="11"/>
    <x v="2174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11"/>
    <x v="211"/>
    <n v="67.31"/>
    <x v="4"/>
    <x v="11"/>
    <x v="2175"/>
    <d v="2016-07-21T00:13:06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11"/>
    <x v="9"/>
    <n v="88.75"/>
    <x v="4"/>
    <x v="11"/>
    <x v="2176"/>
    <d v="2015-05-02T15:11:49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11"/>
    <x v="8"/>
    <n v="65.87"/>
    <x v="4"/>
    <x v="11"/>
    <x v="2177"/>
    <d v="2016-06-06T06:01:07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11"/>
    <x v="86"/>
    <n v="40.35"/>
    <x v="4"/>
    <x v="11"/>
    <x v="2178"/>
    <d v="2017-01-18T15:16:37"/>
    <x v="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11"/>
    <x v="164"/>
    <n v="76.86"/>
    <x v="4"/>
    <x v="11"/>
    <x v="2179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11"/>
    <x v="13"/>
    <n v="68.709999999999994"/>
    <x v="4"/>
    <x v="11"/>
    <x v="2180"/>
    <d v="2015-11-13T17:04:28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32"/>
    <x v="42"/>
    <n v="57.77"/>
    <x v="6"/>
    <x v="32"/>
    <x v="2181"/>
    <d v="2017-02-21T00:07:33"/>
    <x v="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32"/>
    <x v="285"/>
    <n v="44.17"/>
    <x v="6"/>
    <x v="32"/>
    <x v="2182"/>
    <d v="2014-10-02T21:37:05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32"/>
    <x v="286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32"/>
    <x v="24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32"/>
    <x v="28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32"/>
    <x v="5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32"/>
    <x v="288"/>
    <n v="56.97"/>
    <x v="6"/>
    <x v="32"/>
    <x v="2187"/>
    <d v="2015-04-03T03:59:00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32"/>
    <x v="289"/>
    <n v="44.06"/>
    <x v="6"/>
    <x v="32"/>
    <x v="2188"/>
    <d v="2016-10-25T17:00:00"/>
    <x v="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32"/>
    <x v="290"/>
    <n v="68.63"/>
    <x v="6"/>
    <x v="32"/>
    <x v="2189"/>
    <d v="2016-04-21T22:00:00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32"/>
    <x v="85"/>
    <n v="65.319999999999993"/>
    <x v="6"/>
    <x v="32"/>
    <x v="2190"/>
    <d v="2016-03-23T06:5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32"/>
    <x v="28"/>
    <n v="35.92"/>
    <x v="6"/>
    <x v="32"/>
    <x v="2191"/>
    <d v="2017-02-14T20:00:27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32"/>
    <x v="291"/>
    <n v="40.07"/>
    <x v="6"/>
    <x v="32"/>
    <x v="2192"/>
    <d v="2016-12-15T23:00:00"/>
    <x v="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32"/>
    <x v="292"/>
    <n v="75.650000000000006"/>
    <x v="6"/>
    <x v="32"/>
    <x v="2193"/>
    <d v="2016-11-21T04:59:00"/>
    <x v="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32"/>
    <x v="293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32"/>
    <x v="28"/>
    <n v="48.13"/>
    <x v="6"/>
    <x v="32"/>
    <x v="2195"/>
    <d v="2015-08-11T18:31:4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32"/>
    <x v="35"/>
    <n v="68.11"/>
    <x v="6"/>
    <x v="32"/>
    <x v="2196"/>
    <d v="2016-12-02T07:00:00"/>
    <x v="3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32"/>
    <x v="294"/>
    <n v="65.89"/>
    <x v="6"/>
    <x v="32"/>
    <x v="2197"/>
    <d v="2015-02-28T14:00:59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32"/>
    <x v="18"/>
    <n v="81.650000000000006"/>
    <x v="6"/>
    <x v="32"/>
    <x v="2198"/>
    <d v="2015-11-14T13:20:00"/>
    <x v="1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32"/>
    <x v="92"/>
    <n v="52.7"/>
    <x v="6"/>
    <x v="32"/>
    <x v="2199"/>
    <d v="2015-10-15T09:59:58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32"/>
    <x v="295"/>
    <n v="41.23"/>
    <x v="6"/>
    <x v="32"/>
    <x v="2200"/>
    <d v="2015-07-06T03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15"/>
    <x v="296"/>
    <n v="15.04"/>
    <x v="4"/>
    <x v="15"/>
    <x v="2201"/>
    <d v="2013-01-16T20:19:25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15"/>
    <x v="297"/>
    <n v="39.07"/>
    <x v="4"/>
    <x v="15"/>
    <x v="2202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15"/>
    <x v="5"/>
    <n v="43.82"/>
    <x v="4"/>
    <x v="15"/>
    <x v="2203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15"/>
    <x v="18"/>
    <n v="27.3"/>
    <x v="4"/>
    <x v="15"/>
    <x v="2204"/>
    <d v="2013-03-09T07:28:39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15"/>
    <x v="143"/>
    <n v="42.22"/>
    <x v="4"/>
    <x v="15"/>
    <x v="2205"/>
    <d v="2012-06-01T19:43:09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15"/>
    <x v="33"/>
    <n v="33.24"/>
    <x v="4"/>
    <x v="15"/>
    <x v="2206"/>
    <d v="2012-04-16T06:10:24"/>
    <x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15"/>
    <x v="8"/>
    <n v="285.70999999999998"/>
    <x v="4"/>
    <x v="15"/>
    <x v="2207"/>
    <d v="2013-11-16T05:39:33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15"/>
    <x v="21"/>
    <n v="42.33"/>
    <x v="4"/>
    <x v="15"/>
    <x v="2208"/>
    <d v="2012-04-07T04:00:00"/>
    <x v="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15"/>
    <x v="298"/>
    <n v="50.27"/>
    <x v="4"/>
    <x v="15"/>
    <x v="2209"/>
    <d v="2014-04-14T23:00:0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15"/>
    <x v="38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15"/>
    <x v="279"/>
    <n v="40.75"/>
    <x v="4"/>
    <x v="15"/>
    <x v="2211"/>
    <d v="2014-04-10T06:59:00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15"/>
    <x v="35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15"/>
    <x v="177"/>
    <n v="10"/>
    <x v="4"/>
    <x v="15"/>
    <x v="2213"/>
    <d v="2015-05-15T19:49:39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15"/>
    <x v="101"/>
    <n v="73.13"/>
    <x v="4"/>
    <x v="15"/>
    <x v="2214"/>
    <d v="2014-02-06T19:00:48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15"/>
    <x v="94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15"/>
    <x v="6"/>
    <n v="22.64"/>
    <x v="4"/>
    <x v="15"/>
    <x v="2216"/>
    <d v="2015-07-23T18:02:25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15"/>
    <x v="7"/>
    <n v="47.22"/>
    <x v="4"/>
    <x v="15"/>
    <x v="2217"/>
    <d v="2015-11-02T08:00:00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15"/>
    <x v="4"/>
    <n v="32.32"/>
    <x v="4"/>
    <x v="15"/>
    <x v="2218"/>
    <d v="2012-08-29T00:00:00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15"/>
    <x v="21"/>
    <n v="53.42"/>
    <x v="4"/>
    <x v="15"/>
    <x v="2219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15"/>
    <x v="7"/>
    <n v="51.3"/>
    <x v="4"/>
    <x v="15"/>
    <x v="2220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32"/>
    <x v="29"/>
    <n v="37.200000000000003"/>
    <x v="6"/>
    <x v="32"/>
    <x v="2221"/>
    <d v="2016-04-23T00:00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32"/>
    <x v="200"/>
    <n v="27.1"/>
    <x v="6"/>
    <x v="32"/>
    <x v="2222"/>
    <d v="2012-01-28T18:54:07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32"/>
    <x v="6"/>
    <n v="206.31"/>
    <x v="6"/>
    <x v="32"/>
    <x v="2223"/>
    <d v="2015-06-27T15:22:48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32"/>
    <x v="299"/>
    <n v="82.15"/>
    <x v="6"/>
    <x v="32"/>
    <x v="2224"/>
    <d v="2016-10-29T19:00:00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32"/>
    <x v="300"/>
    <n v="164.8"/>
    <x v="6"/>
    <x v="32"/>
    <x v="2225"/>
    <d v="2014-09-21T19:00:15"/>
    <x v="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32"/>
    <x v="29"/>
    <n v="60.82"/>
    <x v="6"/>
    <x v="32"/>
    <x v="2226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32"/>
    <x v="96"/>
    <n v="67.97"/>
    <x v="6"/>
    <x v="32"/>
    <x v="2227"/>
    <d v="2013-11-13T20:22:35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32"/>
    <x v="301"/>
    <n v="81.56"/>
    <x v="6"/>
    <x v="32"/>
    <x v="2228"/>
    <d v="2015-08-16T06:40:3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32"/>
    <x v="193"/>
    <n v="25.43"/>
    <x v="6"/>
    <x v="32"/>
    <x v="2229"/>
    <d v="2013-09-03T04:00:00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32"/>
    <x v="9"/>
    <n v="21.5"/>
    <x v="6"/>
    <x v="32"/>
    <x v="2230"/>
    <d v="2014-04-25T21:08:47"/>
    <x v="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32"/>
    <x v="302"/>
    <n v="27.23"/>
    <x v="6"/>
    <x v="32"/>
    <x v="2231"/>
    <d v="2013-06-25T05:00:00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32"/>
    <x v="303"/>
    <n v="25.09"/>
    <x v="6"/>
    <x v="32"/>
    <x v="2232"/>
    <d v="2014-07-19T03:00:00"/>
    <x v="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32"/>
    <x v="304"/>
    <n v="21.23"/>
    <x v="6"/>
    <x v="32"/>
    <x v="2233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32"/>
    <x v="305"/>
    <n v="41.61"/>
    <x v="6"/>
    <x v="32"/>
    <x v="2234"/>
    <d v="2017-01-05T19:47:27"/>
    <x v="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32"/>
    <x v="42"/>
    <n v="135.59"/>
    <x v="6"/>
    <x v="32"/>
    <x v="2235"/>
    <d v="2015-03-28T23:31:51"/>
    <x v="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32"/>
    <x v="293"/>
    <n v="22.12"/>
    <x v="6"/>
    <x v="32"/>
    <x v="2236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32"/>
    <x v="278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32"/>
    <x v="0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32"/>
    <x v="30"/>
    <n v="75.13"/>
    <x v="6"/>
    <x v="32"/>
    <x v="2239"/>
    <d v="2013-12-01T04:02:00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32"/>
    <x v="306"/>
    <n v="140.97999999999999"/>
    <x v="6"/>
    <x v="32"/>
    <x v="2240"/>
    <d v="2016-04-22T19:49:04"/>
    <x v="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32"/>
    <x v="307"/>
    <n v="49.47"/>
    <x v="6"/>
    <x v="32"/>
    <x v="2241"/>
    <d v="2017-03-02T19:51:40"/>
    <x v="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32"/>
    <x v="308"/>
    <n v="53.87"/>
    <x v="6"/>
    <x v="32"/>
    <x v="2242"/>
    <d v="2013-11-27T03:02:00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32"/>
    <x v="309"/>
    <n v="4.57"/>
    <x v="6"/>
    <x v="32"/>
    <x v="2243"/>
    <d v="2017-03-13T03:00:00"/>
    <x v="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32"/>
    <x v="310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32"/>
    <x v="311"/>
    <n v="53.48"/>
    <x v="6"/>
    <x v="32"/>
    <x v="2245"/>
    <d v="2014-02-21T18:00:00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32"/>
    <x v="8"/>
    <n v="43.91"/>
    <x v="6"/>
    <x v="32"/>
    <x v="2246"/>
    <d v="2015-09-04T19:00:10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32"/>
    <x v="3"/>
    <n v="50.85"/>
    <x v="6"/>
    <x v="32"/>
    <x v="2247"/>
    <d v="2015-07-29T15:59:25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32"/>
    <x v="13"/>
    <n v="58.63"/>
    <x v="6"/>
    <x v="32"/>
    <x v="2248"/>
    <d v="2016-12-14T21:01:18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32"/>
    <x v="312"/>
    <n v="32.82"/>
    <x v="6"/>
    <x v="32"/>
    <x v="2249"/>
    <d v="2013-04-02T15:52:45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32"/>
    <x v="313"/>
    <n v="426.93"/>
    <x v="6"/>
    <x v="32"/>
    <x v="2250"/>
    <d v="2016-12-03T01:07:53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32"/>
    <x v="8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32"/>
    <x v="212"/>
    <n v="98.41"/>
    <x v="6"/>
    <x v="32"/>
    <x v="2252"/>
    <d v="2016-08-06T07:52:18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32"/>
    <x v="40"/>
    <n v="107.32"/>
    <x v="6"/>
    <x v="32"/>
    <x v="2253"/>
    <d v="2015-11-18T16:09:07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32"/>
    <x v="314"/>
    <n v="11.67"/>
    <x v="6"/>
    <x v="32"/>
    <x v="2254"/>
    <d v="2017-01-24T15:32:48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32"/>
    <x v="315"/>
    <n v="41.78"/>
    <x v="6"/>
    <x v="32"/>
    <x v="2255"/>
    <d v="2016-05-07T22:50:51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32"/>
    <x v="316"/>
    <n v="21.38"/>
    <x v="6"/>
    <x v="32"/>
    <x v="2256"/>
    <d v="2016-11-22T10:50:46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32"/>
    <x v="317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32"/>
    <x v="92"/>
    <n v="15.72"/>
    <x v="6"/>
    <x v="32"/>
    <x v="2258"/>
    <d v="2015-06-11T18:01:27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32"/>
    <x v="318"/>
    <n v="90.64"/>
    <x v="6"/>
    <x v="32"/>
    <x v="2259"/>
    <d v="2016-12-08T19:18:56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32"/>
    <x v="319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32"/>
    <x v="32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32"/>
    <x v="22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32"/>
    <x v="31"/>
    <n v="144.43"/>
    <x v="6"/>
    <x v="32"/>
    <x v="2263"/>
    <d v="2015-01-31T19:58:33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32"/>
    <x v="144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32"/>
    <x v="321"/>
    <n v="35.119999999999997"/>
    <x v="6"/>
    <x v="32"/>
    <x v="2265"/>
    <d v="2016-11-22T20:28:27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32"/>
    <x v="261"/>
    <n v="24.76"/>
    <x v="6"/>
    <x v="32"/>
    <x v="2266"/>
    <d v="2016-04-27T02:00:00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32"/>
    <x v="322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32"/>
    <x v="33"/>
    <n v="148.08000000000001"/>
    <x v="6"/>
    <x v="32"/>
    <x v="2268"/>
    <d v="2017-03-12T01:58:35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32"/>
    <x v="323"/>
    <n v="49.93"/>
    <x v="6"/>
    <x v="32"/>
    <x v="2269"/>
    <d v="2017-03-07T05:00:00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32"/>
    <x v="324"/>
    <n v="107.82"/>
    <x v="6"/>
    <x v="32"/>
    <x v="2270"/>
    <d v="2017-01-10T21:59:00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32"/>
    <x v="10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32"/>
    <x v="325"/>
    <n v="14.37"/>
    <x v="6"/>
    <x v="32"/>
    <x v="2272"/>
    <d v="2015-12-07T16:47:16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32"/>
    <x v="47"/>
    <n v="37.479999999999997"/>
    <x v="6"/>
    <x v="32"/>
    <x v="2273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32"/>
    <x v="28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32"/>
    <x v="326"/>
    <n v="33.549999999999997"/>
    <x v="6"/>
    <x v="32"/>
    <x v="2275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32"/>
    <x v="6"/>
    <n v="64.75"/>
    <x v="6"/>
    <x v="32"/>
    <x v="2276"/>
    <d v="2014-01-05T15:38:09"/>
    <x v="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32"/>
    <x v="48"/>
    <n v="57.93"/>
    <x v="6"/>
    <x v="32"/>
    <x v="2277"/>
    <d v="2012-02-27T16:17:03"/>
    <x v="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32"/>
    <x v="306"/>
    <n v="53.08"/>
    <x v="6"/>
    <x v="32"/>
    <x v="2278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32"/>
    <x v="224"/>
    <n v="48.06"/>
    <x v="6"/>
    <x v="32"/>
    <x v="2279"/>
    <d v="2015-02-04T04:00:0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32"/>
    <x v="327"/>
    <n v="82.4"/>
    <x v="6"/>
    <x v="32"/>
    <x v="2280"/>
    <d v="2015-09-17T14:59:51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11"/>
    <x v="85"/>
    <n v="50.45"/>
    <x v="4"/>
    <x v="11"/>
    <x v="2281"/>
    <d v="2011-07-25T06:50:00"/>
    <x v="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11"/>
    <x v="85"/>
    <n v="115.83"/>
    <x v="4"/>
    <x v="11"/>
    <x v="2282"/>
    <d v="2016-01-14T04:11:26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11"/>
    <x v="7"/>
    <n v="63.03"/>
    <x v="4"/>
    <x v="11"/>
    <x v="2283"/>
    <d v="2012-05-09T02:00:04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11"/>
    <x v="6"/>
    <n v="108.02"/>
    <x v="4"/>
    <x v="11"/>
    <x v="2284"/>
    <d v="2011-03-12T04:00:00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11"/>
    <x v="10"/>
    <n v="46.09"/>
    <x v="4"/>
    <x v="11"/>
    <x v="2285"/>
    <d v="2012-06-29T04:27:23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11"/>
    <x v="8"/>
    <n v="107.21"/>
    <x v="4"/>
    <x v="11"/>
    <x v="2286"/>
    <d v="2013-09-06T03:59:00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11"/>
    <x v="28"/>
    <n v="50.93"/>
    <x v="4"/>
    <x v="11"/>
    <x v="2287"/>
    <d v="2014-06-23T16:01:00"/>
    <x v="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11"/>
    <x v="8"/>
    <n v="40.04"/>
    <x v="4"/>
    <x v="11"/>
    <x v="2288"/>
    <d v="2012-06-26T18:00:00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11"/>
    <x v="13"/>
    <n v="64.44"/>
    <x v="4"/>
    <x v="11"/>
    <x v="2289"/>
    <d v="2013-12-06T23:22:00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11"/>
    <x v="3"/>
    <n v="53.83"/>
    <x v="4"/>
    <x v="11"/>
    <x v="2290"/>
    <d v="2009-12-01T17:00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11"/>
    <x v="36"/>
    <n v="100.47"/>
    <x v="4"/>
    <x v="11"/>
    <x v="2291"/>
    <d v="2012-04-23T04:00:00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11"/>
    <x v="13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11"/>
    <x v="29"/>
    <n v="34.07"/>
    <x v="4"/>
    <x v="11"/>
    <x v="2293"/>
    <d v="2012-09-25T03:59:00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11"/>
    <x v="91"/>
    <n v="65.209999999999994"/>
    <x v="4"/>
    <x v="11"/>
    <x v="2294"/>
    <d v="2013-01-20T17:21:20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11"/>
    <x v="105"/>
    <n v="44.21"/>
    <x v="4"/>
    <x v="11"/>
    <x v="2295"/>
    <d v="2013-01-26T22:54:1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11"/>
    <x v="328"/>
    <n v="71.97"/>
    <x v="4"/>
    <x v="11"/>
    <x v="2296"/>
    <d v="2012-02-23T17:33:46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11"/>
    <x v="7"/>
    <n v="52.95"/>
    <x v="4"/>
    <x v="11"/>
    <x v="2297"/>
    <d v="2012-03-14T03:59:00"/>
    <x v="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11"/>
    <x v="2"/>
    <n v="109.45"/>
    <x v="4"/>
    <x v="11"/>
    <x v="2298"/>
    <d v="2014-03-26T19:10:33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11"/>
    <x v="329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11"/>
    <x v="7"/>
    <n v="115.71"/>
    <x v="4"/>
    <x v="11"/>
    <x v="2300"/>
    <d v="2012-06-28T17:26:56"/>
    <x v="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14"/>
    <x v="8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14"/>
    <x v="193"/>
    <n v="46.18"/>
    <x v="4"/>
    <x v="14"/>
    <x v="2302"/>
    <d v="2013-12-31T07:00:00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14"/>
    <x v="15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14"/>
    <x v="7"/>
    <n v="53.47"/>
    <x v="4"/>
    <x v="14"/>
    <x v="2304"/>
    <d v="2011-01-01T04:59:00"/>
    <x v="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14"/>
    <x v="7"/>
    <n v="109.11"/>
    <x v="4"/>
    <x v="14"/>
    <x v="2305"/>
    <d v="2014-08-08T18:00:00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14"/>
    <x v="13"/>
    <n v="51.19"/>
    <x v="4"/>
    <x v="14"/>
    <x v="2306"/>
    <d v="2012-03-10T04:02:09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14"/>
    <x v="13"/>
    <n v="27.94"/>
    <x v="4"/>
    <x v="14"/>
    <x v="2307"/>
    <d v="2012-05-05T19:15:28"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14"/>
    <x v="7"/>
    <n v="82.5"/>
    <x v="4"/>
    <x v="14"/>
    <x v="2308"/>
    <d v="2014-08-29T01:00:00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14"/>
    <x v="13"/>
    <n v="59.82"/>
    <x v="4"/>
    <x v="14"/>
    <x v="2309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14"/>
    <x v="330"/>
    <n v="64.819999999999993"/>
    <x v="4"/>
    <x v="14"/>
    <x v="2310"/>
    <d v="2013-03-21T18:03:35"/>
    <x v="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14"/>
    <x v="3"/>
    <n v="90.1"/>
    <x v="4"/>
    <x v="14"/>
    <x v="2311"/>
    <d v="2014-05-07T00:06:29"/>
    <x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14"/>
    <x v="29"/>
    <n v="40.96"/>
    <x v="4"/>
    <x v="14"/>
    <x v="2312"/>
    <d v="2014-04-18T23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14"/>
    <x v="98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14"/>
    <x v="96"/>
    <n v="37.67"/>
    <x v="4"/>
    <x v="14"/>
    <x v="2314"/>
    <d v="2012-06-07T13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14"/>
    <x v="33"/>
    <n v="40.08"/>
    <x v="4"/>
    <x v="14"/>
    <x v="2315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14"/>
    <x v="3"/>
    <n v="78.03"/>
    <x v="4"/>
    <x v="14"/>
    <x v="2316"/>
    <d v="2009-12-09T18:24:0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14"/>
    <x v="3"/>
    <n v="18.91"/>
    <x v="4"/>
    <x v="14"/>
    <x v="2317"/>
    <d v="2010-02-15T05:00:00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14"/>
    <x v="10"/>
    <n v="37.130000000000003"/>
    <x v="4"/>
    <x v="14"/>
    <x v="2318"/>
    <d v="2009-09-26T03:59:00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14"/>
    <x v="29"/>
    <n v="41.96"/>
    <x v="4"/>
    <x v="14"/>
    <x v="2319"/>
    <d v="2013-12-15T01:58:05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14"/>
    <x v="15"/>
    <n v="61.04"/>
    <x v="4"/>
    <x v="14"/>
    <x v="2320"/>
    <d v="2014-04-02T18:36:40"/>
    <x v="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33"/>
    <x v="115"/>
    <n v="64.53"/>
    <x v="7"/>
    <x v="33"/>
    <x v="2321"/>
    <d v="2017-04-04T05:15:01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33"/>
    <x v="56"/>
    <n v="21.25"/>
    <x v="7"/>
    <x v="33"/>
    <x v="2322"/>
    <d v="2017-04-09T20:29:29"/>
    <x v="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33"/>
    <x v="216"/>
    <n v="30"/>
    <x v="7"/>
    <x v="33"/>
    <x v="2323"/>
    <d v="2017-03-20T18:07:27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33"/>
    <x v="70"/>
    <n v="25.49"/>
    <x v="7"/>
    <x v="33"/>
    <x v="2324"/>
    <d v="2017-03-26T20:14:45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33"/>
    <x v="59"/>
    <n v="11.43"/>
    <x v="7"/>
    <x v="33"/>
    <x v="2325"/>
    <d v="2017-03-29T23:32:1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33"/>
    <x v="60"/>
    <n v="108"/>
    <x v="7"/>
    <x v="33"/>
    <x v="2326"/>
    <d v="2017-04-30T17:00:00"/>
    <x v="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33"/>
    <x v="331"/>
    <n v="54.88"/>
    <x v="7"/>
    <x v="33"/>
    <x v="2327"/>
    <d v="2014-08-26T22:00:4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33"/>
    <x v="172"/>
    <n v="47.38"/>
    <x v="7"/>
    <x v="33"/>
    <x v="2328"/>
    <d v="2015-06-14T18:45:37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33"/>
    <x v="6"/>
    <n v="211.84"/>
    <x v="7"/>
    <x v="33"/>
    <x v="2329"/>
    <d v="2014-07-17T14:59:06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33"/>
    <x v="21"/>
    <n v="219.93"/>
    <x v="7"/>
    <x v="33"/>
    <x v="2330"/>
    <d v="2015-12-25T00:00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33"/>
    <x v="124"/>
    <n v="40.799999999999997"/>
    <x v="7"/>
    <x v="33"/>
    <x v="2331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33"/>
    <x v="6"/>
    <n v="75.5"/>
    <x v="7"/>
    <x v="33"/>
    <x v="2332"/>
    <d v="2015-02-06T15:04:31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33"/>
    <x v="197"/>
    <n v="13.54"/>
    <x v="7"/>
    <x v="33"/>
    <x v="2333"/>
    <d v="2014-05-29T17:50:00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33"/>
    <x v="21"/>
    <n v="60.87"/>
    <x v="7"/>
    <x v="33"/>
    <x v="2334"/>
    <d v="2014-11-05T17:34:0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33"/>
    <x v="21"/>
    <n v="115.69"/>
    <x v="7"/>
    <x v="33"/>
    <x v="2335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33"/>
    <x v="332"/>
    <n v="48.1"/>
    <x v="7"/>
    <x v="33"/>
    <x v="2336"/>
    <d v="2014-03-08T22:11:35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33"/>
    <x v="38"/>
    <n v="74.180000000000007"/>
    <x v="7"/>
    <x v="33"/>
    <x v="2337"/>
    <d v="2014-06-26T15:22:2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33"/>
    <x v="7"/>
    <n v="123.35"/>
    <x v="7"/>
    <x v="33"/>
    <x v="2338"/>
    <d v="2014-06-29T21:31:24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33"/>
    <x v="238"/>
    <n v="66.62"/>
    <x v="7"/>
    <x v="33"/>
    <x v="2339"/>
    <d v="2016-12-19T07:59:0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33"/>
    <x v="6"/>
    <n v="104.99"/>
    <x v="7"/>
    <x v="33"/>
    <x v="2340"/>
    <d v="2016-10-30T15:25:38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7"/>
    <x v="50"/>
    <n v="0"/>
    <x v="2"/>
    <x v="7"/>
    <x v="234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7"/>
    <x v="5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7"/>
    <x v="56"/>
    <n v="300"/>
    <x v="2"/>
    <x v="7"/>
    <x v="2343"/>
    <d v="2016-01-08T19:47:00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7"/>
    <x v="50"/>
    <n v="1"/>
    <x v="2"/>
    <x v="7"/>
    <x v="2344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7"/>
    <x v="50"/>
    <n v="0"/>
    <x v="2"/>
    <x v="7"/>
    <x v="2345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7"/>
    <x v="50"/>
    <n v="13"/>
    <x v="2"/>
    <x v="7"/>
    <x v="2346"/>
    <d v="2016-10-17T19:10:3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7"/>
    <x v="53"/>
    <n v="15"/>
    <x v="2"/>
    <x v="7"/>
    <x v="2347"/>
    <d v="2016-08-25T14:34:36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7"/>
    <x v="50"/>
    <n v="54"/>
    <x v="2"/>
    <x v="7"/>
    <x v="2348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7"/>
    <x v="50"/>
    <n v="0"/>
    <x v="2"/>
    <x v="7"/>
    <x v="2349"/>
    <d v="2015-08-11T18:37:08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7"/>
    <x v="50"/>
    <n v="0"/>
    <x v="2"/>
    <x v="7"/>
    <x v="2350"/>
    <d v="2017-01-03T20:12:50"/>
    <x v="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7"/>
    <x v="60"/>
    <n v="15.43"/>
    <x v="2"/>
    <x v="7"/>
    <x v="2351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7"/>
    <x v="50"/>
    <n v="0"/>
    <x v="2"/>
    <x v="7"/>
    <x v="2352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7"/>
    <x v="50"/>
    <n v="0"/>
    <x v="2"/>
    <x v="7"/>
    <x v="2353"/>
    <d v="2015-04-21T16:13:42"/>
    <x v="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7"/>
    <x v="50"/>
    <n v="25"/>
    <x v="2"/>
    <x v="7"/>
    <x v="2354"/>
    <d v="2015-01-10T17:21:00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7"/>
    <x v="60"/>
    <n v="27.5"/>
    <x v="2"/>
    <x v="7"/>
    <x v="2355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7"/>
    <x v="50"/>
    <n v="0"/>
    <x v="2"/>
    <x v="7"/>
    <x v="235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7"/>
    <x v="50"/>
    <n v="0"/>
    <x v="2"/>
    <x v="7"/>
    <x v="2357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7"/>
    <x v="50"/>
    <n v="0"/>
    <x v="2"/>
    <x v="7"/>
    <x v="2358"/>
    <d v="2015-01-31T00:39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7"/>
    <x v="77"/>
    <n v="367"/>
    <x v="2"/>
    <x v="7"/>
    <x v="2359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7"/>
    <x v="50"/>
    <n v="2"/>
    <x v="2"/>
    <x v="7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7"/>
    <x v="50"/>
    <n v="0"/>
    <x v="2"/>
    <x v="7"/>
    <x v="2361"/>
    <d v="2016-04-30T22:00:00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7"/>
    <x v="129"/>
    <n v="60"/>
    <x v="2"/>
    <x v="7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7"/>
    <x v="50"/>
    <n v="0"/>
    <x v="2"/>
    <x v="7"/>
    <x v="2363"/>
    <d v="2015-12-29T00:16:40"/>
    <x v="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7"/>
    <x v="50"/>
    <n v="0"/>
    <x v="2"/>
    <x v="7"/>
    <x v="2364"/>
    <d v="2015-10-26T22:25:56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7"/>
    <x v="50"/>
    <n v="0"/>
    <x v="2"/>
    <x v="7"/>
    <x v="236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7"/>
    <x v="57"/>
    <n v="97.41"/>
    <x v="2"/>
    <x v="7"/>
    <x v="2366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7"/>
    <x v="60"/>
    <n v="47.86"/>
    <x v="2"/>
    <x v="7"/>
    <x v="2367"/>
    <d v="2016-04-25T22:16:56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7"/>
    <x v="50"/>
    <n v="50"/>
    <x v="2"/>
    <x v="7"/>
    <x v="2368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7"/>
    <x v="50"/>
    <n v="0"/>
    <x v="2"/>
    <x v="7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7"/>
    <x v="5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7"/>
    <x v="50"/>
    <n v="0"/>
    <x v="2"/>
    <x v="7"/>
    <x v="2371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7"/>
    <x v="56"/>
    <n v="30"/>
    <x v="2"/>
    <x v="7"/>
    <x v="2372"/>
    <d v="2015-04-24T01:39:31"/>
    <x v="3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7"/>
    <x v="50"/>
    <n v="50"/>
    <x v="2"/>
    <x v="7"/>
    <x v="2373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7"/>
    <x v="50"/>
    <n v="10"/>
    <x v="2"/>
    <x v="7"/>
    <x v="237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7"/>
    <x v="50"/>
    <n v="0"/>
    <x v="2"/>
    <x v="7"/>
    <x v="2375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7"/>
    <x v="57"/>
    <n v="81.58"/>
    <x v="2"/>
    <x v="7"/>
    <x v="237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7"/>
    <x v="50"/>
    <n v="0"/>
    <x v="2"/>
    <x v="7"/>
    <x v="2377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7"/>
    <x v="50"/>
    <n v="0"/>
    <x v="2"/>
    <x v="7"/>
    <x v="2378"/>
    <d v="2015-08-26T00:18:5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7"/>
    <x v="50"/>
    <n v="0"/>
    <x v="2"/>
    <x v="7"/>
    <x v="2379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7"/>
    <x v="50"/>
    <n v="18.329999999999998"/>
    <x v="2"/>
    <x v="7"/>
    <x v="2380"/>
    <d v="2015-10-01T19:02:22"/>
    <x v="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7"/>
    <x v="53"/>
    <n v="224.43"/>
    <x v="2"/>
    <x v="7"/>
    <x v="2381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7"/>
    <x v="56"/>
    <n v="37.5"/>
    <x v="2"/>
    <x v="7"/>
    <x v="2382"/>
    <d v="2015-08-04T04:30:03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7"/>
    <x v="65"/>
    <n v="145"/>
    <x v="2"/>
    <x v="7"/>
    <x v="238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7"/>
    <x v="60"/>
    <n v="1"/>
    <x v="2"/>
    <x v="7"/>
    <x v="2384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7"/>
    <x v="60"/>
    <n v="112.57"/>
    <x v="2"/>
    <x v="7"/>
    <x v="2385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7"/>
    <x v="50"/>
    <n v="0"/>
    <x v="2"/>
    <x v="7"/>
    <x v="2386"/>
    <d v="2015-01-10T20:07:04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7"/>
    <x v="60"/>
    <n v="342"/>
    <x v="2"/>
    <x v="7"/>
    <x v="2387"/>
    <d v="2016-07-22T15:02:20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7"/>
    <x v="60"/>
    <n v="57.88"/>
    <x v="2"/>
    <x v="7"/>
    <x v="2388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7"/>
    <x v="50"/>
    <n v="30"/>
    <x v="2"/>
    <x v="7"/>
    <x v="2389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7"/>
    <x v="5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7"/>
    <x v="50"/>
    <n v="25"/>
    <x v="2"/>
    <x v="7"/>
    <x v="2391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7"/>
    <x v="50"/>
    <n v="0"/>
    <x v="2"/>
    <x v="7"/>
    <x v="23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7"/>
    <x v="50"/>
    <n v="50"/>
    <x v="2"/>
    <x v="7"/>
    <x v="2393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7"/>
    <x v="50"/>
    <n v="1.5"/>
    <x v="2"/>
    <x v="7"/>
    <x v="23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7"/>
    <x v="50"/>
    <n v="0"/>
    <x v="2"/>
    <x v="7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7"/>
    <x v="50"/>
    <n v="10"/>
    <x v="2"/>
    <x v="7"/>
    <x v="23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7"/>
    <x v="50"/>
    <n v="0"/>
    <x v="2"/>
    <x v="7"/>
    <x v="239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7"/>
    <x v="50"/>
    <n v="0"/>
    <x v="2"/>
    <x v="7"/>
    <x v="2398"/>
    <d v="2015-07-02T21:59:44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7"/>
    <x v="50"/>
    <n v="0"/>
    <x v="2"/>
    <x v="7"/>
    <x v="2399"/>
    <d v="2014-12-18T20:28:2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7"/>
    <x v="50"/>
    <n v="0"/>
    <x v="2"/>
    <x v="7"/>
    <x v="2400"/>
    <d v="2016-04-14T06:26:04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19"/>
    <x v="60"/>
    <n v="22.33"/>
    <x v="7"/>
    <x v="19"/>
    <x v="2401"/>
    <d v="2016-03-05T19:44:56"/>
    <x v="1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19"/>
    <x v="50"/>
    <n v="52"/>
    <x v="7"/>
    <x v="19"/>
    <x v="2402"/>
    <d v="2015-05-13T16:18:51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19"/>
    <x v="123"/>
    <n v="16.829999999999998"/>
    <x v="7"/>
    <x v="19"/>
    <x v="2403"/>
    <d v="2016-03-30T20:10:58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19"/>
    <x v="50"/>
    <n v="0"/>
    <x v="7"/>
    <x v="19"/>
    <x v="2404"/>
    <d v="2016-01-03T00:56:47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19"/>
    <x v="61"/>
    <n v="56.3"/>
    <x v="7"/>
    <x v="19"/>
    <x v="2405"/>
    <d v="2016-09-03T14:02:5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19"/>
    <x v="139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19"/>
    <x v="78"/>
    <n v="168.39"/>
    <x v="7"/>
    <x v="19"/>
    <x v="2407"/>
    <d v="2015-04-11T06:00:00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19"/>
    <x v="5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19"/>
    <x v="53"/>
    <n v="76.67"/>
    <x v="7"/>
    <x v="19"/>
    <x v="2409"/>
    <d v="2015-08-18T21:01:15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19"/>
    <x v="50"/>
    <n v="0"/>
    <x v="7"/>
    <x v="19"/>
    <x v="2410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19"/>
    <x v="60"/>
    <n v="50.33"/>
    <x v="7"/>
    <x v="19"/>
    <x v="2411"/>
    <d v="2015-08-25T17:34:4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19"/>
    <x v="50"/>
    <n v="0"/>
    <x v="7"/>
    <x v="19"/>
    <x v="2412"/>
    <d v="2016-11-26T18:41:13"/>
    <x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19"/>
    <x v="60"/>
    <n v="8.33"/>
    <x v="7"/>
    <x v="19"/>
    <x v="2413"/>
    <d v="2014-05-31T23:30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19"/>
    <x v="56"/>
    <n v="35.380000000000003"/>
    <x v="7"/>
    <x v="19"/>
    <x v="2414"/>
    <d v="2015-08-22T03:59:00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19"/>
    <x v="60"/>
    <n v="55.83"/>
    <x v="7"/>
    <x v="19"/>
    <x v="2415"/>
    <d v="2016-07-15T20:42:26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19"/>
    <x v="50"/>
    <n v="5"/>
    <x v="7"/>
    <x v="19"/>
    <x v="2416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19"/>
    <x v="50"/>
    <n v="0"/>
    <x v="7"/>
    <x v="19"/>
    <x v="2417"/>
    <d v="2014-08-10T21:13:07"/>
    <x v="1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19"/>
    <x v="50"/>
    <n v="1"/>
    <x v="7"/>
    <x v="19"/>
    <x v="2418"/>
    <d v="2015-03-24T19:34:04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19"/>
    <x v="50"/>
    <n v="0"/>
    <x v="7"/>
    <x v="19"/>
    <x v="2419"/>
    <d v="2015-02-18T17:43:09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19"/>
    <x v="77"/>
    <n v="69.47"/>
    <x v="7"/>
    <x v="19"/>
    <x v="2420"/>
    <d v="2014-11-10T01:41:35"/>
    <x v="4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19"/>
    <x v="50"/>
    <n v="1"/>
    <x v="7"/>
    <x v="19"/>
    <x v="2421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19"/>
    <x v="50"/>
    <n v="1"/>
    <x v="7"/>
    <x v="19"/>
    <x v="2422"/>
    <d v="2015-03-11T16:23:56"/>
    <x v="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19"/>
    <x v="50"/>
    <n v="8"/>
    <x v="7"/>
    <x v="19"/>
    <x v="2423"/>
    <d v="2014-12-31T16:54:50"/>
    <x v="4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19"/>
    <x v="60"/>
    <n v="34.44"/>
    <x v="7"/>
    <x v="19"/>
    <x v="2424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19"/>
    <x v="50"/>
    <n v="1"/>
    <x v="7"/>
    <x v="19"/>
    <x v="2425"/>
    <d v="2016-05-27T22:04:00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19"/>
    <x v="50"/>
    <n v="0"/>
    <x v="7"/>
    <x v="19"/>
    <x v="2426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19"/>
    <x v="50"/>
    <n v="1"/>
    <x v="7"/>
    <x v="19"/>
    <x v="2427"/>
    <d v="2016-03-23T06:38:53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19"/>
    <x v="50"/>
    <n v="1"/>
    <x v="7"/>
    <x v="19"/>
    <x v="2428"/>
    <d v="2015-03-12T17:49:11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19"/>
    <x v="60"/>
    <n v="501.25"/>
    <x v="7"/>
    <x v="19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19"/>
    <x v="60"/>
    <n v="10.5"/>
    <x v="7"/>
    <x v="19"/>
    <x v="2430"/>
    <d v="2016-02-12T03:08:24"/>
    <x v="3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19"/>
    <x v="50"/>
    <n v="1"/>
    <x v="7"/>
    <x v="19"/>
    <x v="2431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19"/>
    <x v="50"/>
    <n v="1"/>
    <x v="7"/>
    <x v="19"/>
    <x v="2432"/>
    <d v="2015-03-08T05:14:57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19"/>
    <x v="50"/>
    <n v="0"/>
    <x v="7"/>
    <x v="19"/>
    <x v="2433"/>
    <d v="2016-02-27T21:35:4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19"/>
    <x v="50"/>
    <n v="13"/>
    <x v="7"/>
    <x v="19"/>
    <x v="2434"/>
    <d v="2015-08-04T04:27:54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19"/>
    <x v="50"/>
    <n v="306"/>
    <x v="7"/>
    <x v="19"/>
    <x v="2435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19"/>
    <x v="50"/>
    <n v="22.5"/>
    <x v="7"/>
    <x v="19"/>
    <x v="2436"/>
    <d v="2016-01-29T14:46:10"/>
    <x v="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19"/>
    <x v="50"/>
    <n v="0"/>
    <x v="7"/>
    <x v="19"/>
    <x v="2437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19"/>
    <x v="50"/>
    <n v="50"/>
    <x v="7"/>
    <x v="19"/>
    <x v="2438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19"/>
    <x v="50"/>
    <n v="0"/>
    <x v="7"/>
    <x v="19"/>
    <x v="243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19"/>
    <x v="50"/>
    <n v="5"/>
    <x v="7"/>
    <x v="19"/>
    <x v="2440"/>
    <d v="2016-02-13T21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33"/>
    <x v="29"/>
    <n v="74.23"/>
    <x v="7"/>
    <x v="33"/>
    <x v="2441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33"/>
    <x v="9"/>
    <n v="81.25"/>
    <x v="7"/>
    <x v="33"/>
    <x v="2442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33"/>
    <x v="195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33"/>
    <x v="15"/>
    <n v="53.41"/>
    <x v="7"/>
    <x v="33"/>
    <x v="2444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33"/>
    <x v="36"/>
    <n v="75.13"/>
    <x v="7"/>
    <x v="33"/>
    <x v="2445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33"/>
    <x v="239"/>
    <n v="75.67"/>
    <x v="7"/>
    <x v="33"/>
    <x v="2446"/>
    <d v="2016-11-26T15:27:51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33"/>
    <x v="333"/>
    <n v="31.69"/>
    <x v="7"/>
    <x v="33"/>
    <x v="2447"/>
    <d v="2016-11-12T04:00:00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33"/>
    <x v="29"/>
    <n v="47.78"/>
    <x v="7"/>
    <x v="33"/>
    <x v="2448"/>
    <d v="2016-08-31T05:36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33"/>
    <x v="29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33"/>
    <x v="21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33"/>
    <x v="41"/>
    <n v="62.07"/>
    <x v="7"/>
    <x v="33"/>
    <x v="2451"/>
    <d v="2017-03-05T21:48:1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33"/>
    <x v="84"/>
    <n v="53.4"/>
    <x v="7"/>
    <x v="33"/>
    <x v="2452"/>
    <d v="2015-12-29T23:00:0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33"/>
    <x v="19"/>
    <n v="69.27"/>
    <x v="7"/>
    <x v="33"/>
    <x v="2453"/>
    <d v="2017-02-02T16:36:49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33"/>
    <x v="7"/>
    <n v="271.51"/>
    <x v="7"/>
    <x v="33"/>
    <x v="2454"/>
    <d v="2017-03-11T04:50:08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33"/>
    <x v="112"/>
    <n v="34.130000000000003"/>
    <x v="7"/>
    <x v="33"/>
    <x v="2455"/>
    <d v="2016-04-20T18:45:50"/>
    <x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33"/>
    <x v="141"/>
    <n v="40.49"/>
    <x v="7"/>
    <x v="33"/>
    <x v="2456"/>
    <d v="2017-02-25T23:03:59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33"/>
    <x v="21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33"/>
    <x v="5"/>
    <n v="68.86"/>
    <x v="7"/>
    <x v="33"/>
    <x v="2458"/>
    <d v="2016-06-09T19:00:00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33"/>
    <x v="21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33"/>
    <x v="7"/>
    <n v="125.99"/>
    <x v="7"/>
    <x v="33"/>
    <x v="2460"/>
    <d v="2017-01-03T04:17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14"/>
    <x v="3"/>
    <n v="90.52"/>
    <x v="4"/>
    <x v="14"/>
    <x v="2461"/>
    <d v="2011-10-01T03:00:00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14"/>
    <x v="38"/>
    <n v="28.88"/>
    <x v="4"/>
    <x v="14"/>
    <x v="2462"/>
    <d v="2012-07-19T04:28:16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14"/>
    <x v="31"/>
    <n v="31"/>
    <x v="4"/>
    <x v="14"/>
    <x v="2463"/>
    <d v="2013-04-16T19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14"/>
    <x v="38"/>
    <n v="51.67"/>
    <x v="4"/>
    <x v="14"/>
    <x v="2464"/>
    <d v="2015-09-30T19:29:00"/>
    <x v="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14"/>
    <x v="144"/>
    <n v="26.27"/>
    <x v="4"/>
    <x v="14"/>
    <x v="2465"/>
    <d v="2012-09-23T17:15:48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14"/>
    <x v="8"/>
    <n v="48.08"/>
    <x v="4"/>
    <x v="14"/>
    <x v="2466"/>
    <d v="2013-05-09T02:27:33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14"/>
    <x v="17"/>
    <n v="27.56"/>
    <x v="4"/>
    <x v="14"/>
    <x v="2467"/>
    <d v="2012-05-10T17:00:00"/>
    <x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14"/>
    <x v="13"/>
    <n v="36.97"/>
    <x v="4"/>
    <x v="14"/>
    <x v="2468"/>
    <d v="2012-10-28T05:00:00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14"/>
    <x v="35"/>
    <n v="29.02"/>
    <x v="4"/>
    <x v="14"/>
    <x v="2469"/>
    <d v="2011-02-08T10:18:49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14"/>
    <x v="33"/>
    <n v="28.66"/>
    <x v="4"/>
    <x v="14"/>
    <x v="2470"/>
    <d v="2012-05-24T01:47:3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14"/>
    <x v="30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14"/>
    <x v="104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14"/>
    <x v="8"/>
    <n v="42.55"/>
    <x v="4"/>
    <x v="14"/>
    <x v="2473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14"/>
    <x v="8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14"/>
    <x v="2"/>
    <n v="32.32"/>
    <x v="4"/>
    <x v="14"/>
    <x v="247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14"/>
    <x v="2"/>
    <n v="61.1"/>
    <x v="4"/>
    <x v="14"/>
    <x v="2476"/>
    <d v="2014-11-03T08:52:50"/>
    <x v="6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14"/>
    <x v="193"/>
    <n v="31.34"/>
    <x v="4"/>
    <x v="14"/>
    <x v="2477"/>
    <d v="2012-08-12T16:35:45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14"/>
    <x v="30"/>
    <n v="129.11000000000001"/>
    <x v="4"/>
    <x v="14"/>
    <x v="2478"/>
    <d v="2013-01-13T22:48:33"/>
    <x v="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14"/>
    <x v="18"/>
    <n v="25.02"/>
    <x v="4"/>
    <x v="14"/>
    <x v="2479"/>
    <d v="2012-07-28T02:00:00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14"/>
    <x v="8"/>
    <n v="250"/>
    <x v="4"/>
    <x v="14"/>
    <x v="2480"/>
    <d v="2015-10-10T22:28:04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14"/>
    <x v="40"/>
    <n v="47.54"/>
    <x v="4"/>
    <x v="14"/>
    <x v="2481"/>
    <d v="2012-04-30T15:30:08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14"/>
    <x v="8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14"/>
    <x v="35"/>
    <n v="65.84"/>
    <x v="4"/>
    <x v="14"/>
    <x v="2483"/>
    <d v="2012-05-01T17:00:03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14"/>
    <x v="17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14"/>
    <x v="33"/>
    <n v="50.37"/>
    <x v="4"/>
    <x v="14"/>
    <x v="2485"/>
    <d v="2011-10-12T23:57:59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14"/>
    <x v="334"/>
    <n v="26.57"/>
    <x v="4"/>
    <x v="14"/>
    <x v="2486"/>
    <d v="2012-04-22T16:59:36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14"/>
    <x v="8"/>
    <n v="39.49"/>
    <x v="4"/>
    <x v="14"/>
    <x v="2487"/>
    <d v="2012-05-27T01:59:57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14"/>
    <x v="13"/>
    <n v="49.25"/>
    <x v="4"/>
    <x v="14"/>
    <x v="2488"/>
    <d v="2011-11-16T16:11:48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14"/>
    <x v="84"/>
    <n v="62.38"/>
    <x v="4"/>
    <x v="14"/>
    <x v="2489"/>
    <d v="2013-05-09T16:33:5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14"/>
    <x v="10"/>
    <n v="37.94"/>
    <x v="4"/>
    <x v="14"/>
    <x v="2490"/>
    <d v="2012-06-23T05:27:56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14"/>
    <x v="3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14"/>
    <x v="10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14"/>
    <x v="32"/>
    <n v="99.38"/>
    <x v="4"/>
    <x v="14"/>
    <x v="2493"/>
    <d v="2013-04-29T04:02:20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14"/>
    <x v="7"/>
    <n v="38.85"/>
    <x v="4"/>
    <x v="14"/>
    <x v="2494"/>
    <d v="2012-05-23T15:29:04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14"/>
    <x v="30"/>
    <n v="45.55"/>
    <x v="4"/>
    <x v="14"/>
    <x v="2495"/>
    <d v="2012-06-06T22:42:5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14"/>
    <x v="8"/>
    <n v="600"/>
    <x v="4"/>
    <x v="14"/>
    <x v="2496"/>
    <d v="2013-03-29T22:54:52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14"/>
    <x v="40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14"/>
    <x v="6"/>
    <n v="52.8"/>
    <x v="4"/>
    <x v="14"/>
    <x v="2498"/>
    <d v="2015-01-27T23:13:07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14"/>
    <x v="195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14"/>
    <x v="40"/>
    <n v="23.45"/>
    <x v="4"/>
    <x v="14"/>
    <x v="2500"/>
    <d v="2012-06-23T18:32:55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34"/>
    <x v="56"/>
    <n v="40.14"/>
    <x v="7"/>
    <x v="34"/>
    <x v="2501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34"/>
    <x v="50"/>
    <n v="17.2"/>
    <x v="7"/>
    <x v="34"/>
    <x v="2502"/>
    <d v="2014-09-21T19:48:38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34"/>
    <x v="50"/>
    <n v="0"/>
    <x v="7"/>
    <x v="34"/>
    <x v="2503"/>
    <d v="2016-06-07T21:06:00"/>
    <x v="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34"/>
    <x v="50"/>
    <n v="0"/>
    <x v="7"/>
    <x v="34"/>
    <x v="2504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34"/>
    <x v="50"/>
    <n v="0"/>
    <x v="7"/>
    <x v="34"/>
    <x v="2505"/>
    <d v="2015-03-14T00:20:16"/>
    <x v="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34"/>
    <x v="60"/>
    <n v="15"/>
    <x v="7"/>
    <x v="34"/>
    <x v="2506"/>
    <d v="2015-10-03T21:00:00"/>
    <x v="3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34"/>
    <x v="50"/>
    <n v="0"/>
    <x v="7"/>
    <x v="34"/>
    <x v="2507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34"/>
    <x v="50"/>
    <n v="0"/>
    <x v="7"/>
    <x v="34"/>
    <x v="2508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34"/>
    <x v="60"/>
    <n v="35.71"/>
    <x v="7"/>
    <x v="34"/>
    <x v="2509"/>
    <d v="2015-04-20T18:25:4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34"/>
    <x v="50"/>
    <n v="37.5"/>
    <x v="7"/>
    <x v="34"/>
    <x v="2510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34"/>
    <x v="50"/>
    <n v="0"/>
    <x v="7"/>
    <x v="34"/>
    <x v="2511"/>
    <d v="2016-02-01T10:43:33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34"/>
    <x v="50"/>
    <n v="0"/>
    <x v="7"/>
    <x v="34"/>
    <x v="2512"/>
    <d v="2014-12-13T21:02:41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34"/>
    <x v="50"/>
    <n v="0"/>
    <x v="7"/>
    <x v="34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34"/>
    <x v="53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34"/>
    <x v="118"/>
    <n v="77.5"/>
    <x v="7"/>
    <x v="34"/>
    <x v="2515"/>
    <d v="2015-02-22T20:09:13"/>
    <x v="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34"/>
    <x v="5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34"/>
    <x v="54"/>
    <n v="53.55"/>
    <x v="7"/>
    <x v="34"/>
    <x v="2517"/>
    <d v="2015-03-19T18:15:30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34"/>
    <x v="50"/>
    <n v="0"/>
    <x v="7"/>
    <x v="34"/>
    <x v="2518"/>
    <d v="2014-11-13T17:20:28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34"/>
    <x v="50"/>
    <n v="16.25"/>
    <x v="7"/>
    <x v="34"/>
    <x v="2519"/>
    <d v="2014-07-19T03:43:24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34"/>
    <x v="50"/>
    <n v="0"/>
    <x v="7"/>
    <x v="34"/>
    <x v="2520"/>
    <d v="2016-10-15T19:21:0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35"/>
    <x v="15"/>
    <n v="103.68"/>
    <x v="4"/>
    <x v="35"/>
    <x v="2521"/>
    <d v="2015-10-13T23:13:41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35"/>
    <x v="8"/>
    <n v="185.19"/>
    <x v="4"/>
    <x v="35"/>
    <x v="2522"/>
    <d v="2016-04-22T14:52:00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35"/>
    <x v="94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35"/>
    <x v="21"/>
    <n v="177.21"/>
    <x v="4"/>
    <x v="35"/>
    <x v="2524"/>
    <d v="2014-12-21T04:30:00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35"/>
    <x v="8"/>
    <n v="100.33"/>
    <x v="4"/>
    <x v="35"/>
    <x v="2525"/>
    <d v="2012-06-28T20:16:11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35"/>
    <x v="40"/>
    <n v="136.91"/>
    <x v="4"/>
    <x v="35"/>
    <x v="2526"/>
    <d v="2014-12-08T04:59:00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35"/>
    <x v="21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35"/>
    <x v="13"/>
    <n v="52.96"/>
    <x v="4"/>
    <x v="35"/>
    <x v="2528"/>
    <d v="2015-08-20T11:00:00"/>
    <x v="6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35"/>
    <x v="3"/>
    <n v="82.33"/>
    <x v="4"/>
    <x v="35"/>
    <x v="2529"/>
    <d v="2012-03-25T00:56:1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35"/>
    <x v="8"/>
    <n v="135.41999999999999"/>
    <x v="4"/>
    <x v="35"/>
    <x v="2530"/>
    <d v="2015-04-20T04:50:00"/>
    <x v="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35"/>
    <x v="8"/>
    <n v="74.069999999999993"/>
    <x v="4"/>
    <x v="35"/>
    <x v="2531"/>
    <d v="2015-08-15T03:59:0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35"/>
    <x v="9"/>
    <n v="84.08"/>
    <x v="4"/>
    <x v="35"/>
    <x v="2532"/>
    <d v="2012-08-16T20:22:46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35"/>
    <x v="38"/>
    <n v="61.03"/>
    <x v="4"/>
    <x v="35"/>
    <x v="2533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35"/>
    <x v="2"/>
    <n v="150"/>
    <x v="4"/>
    <x v="35"/>
    <x v="2534"/>
    <d v="2010-01-01T06:00:00"/>
    <x v="1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35"/>
    <x v="3"/>
    <n v="266.08999999999997"/>
    <x v="4"/>
    <x v="35"/>
    <x v="2535"/>
    <d v="2014-12-01T19:59:05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35"/>
    <x v="31"/>
    <n v="7.25"/>
    <x v="4"/>
    <x v="35"/>
    <x v="2536"/>
    <d v="2013-07-30T02:32:46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35"/>
    <x v="5"/>
    <n v="100"/>
    <x v="4"/>
    <x v="35"/>
    <x v="2537"/>
    <d v="2011-08-01T15:34:15"/>
    <x v="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35"/>
    <x v="40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35"/>
    <x v="8"/>
    <n v="169.92"/>
    <x v="4"/>
    <x v="35"/>
    <x v="2539"/>
    <d v="2015-02-02T21:39:12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35"/>
    <x v="33"/>
    <n v="95.74"/>
    <x v="4"/>
    <x v="35"/>
    <x v="2540"/>
    <d v="2011-10-29T16:12:01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35"/>
    <x v="13"/>
    <n v="59.46"/>
    <x v="4"/>
    <x v="35"/>
    <x v="2541"/>
    <d v="2013-09-26T10:46:58"/>
    <x v="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35"/>
    <x v="3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35"/>
    <x v="94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35"/>
    <x v="7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35"/>
    <x v="228"/>
    <n v="64.03"/>
    <x v="4"/>
    <x v="35"/>
    <x v="2545"/>
    <d v="2015-02-27T00:30:00"/>
    <x v="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35"/>
    <x v="20"/>
    <n v="60.15"/>
    <x v="4"/>
    <x v="35"/>
    <x v="2546"/>
    <d v="2013-10-05T05:00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35"/>
    <x v="28"/>
    <n v="49.19"/>
    <x v="4"/>
    <x v="35"/>
    <x v="2547"/>
    <d v="2012-04-04T17:33:2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35"/>
    <x v="21"/>
    <n v="165.16"/>
    <x v="4"/>
    <x v="35"/>
    <x v="2548"/>
    <d v="2016-09-30T04:27:00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35"/>
    <x v="33"/>
    <n v="43.62"/>
    <x v="4"/>
    <x v="35"/>
    <x v="2549"/>
    <d v="2013-05-31T17:00:00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35"/>
    <x v="7"/>
    <n v="43.7"/>
    <x v="4"/>
    <x v="35"/>
    <x v="2550"/>
    <d v="2015-10-08T03:59:00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35"/>
    <x v="33"/>
    <n v="67.42"/>
    <x v="4"/>
    <x v="35"/>
    <x v="2551"/>
    <d v="2012-03-21T20:48:00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35"/>
    <x v="13"/>
    <n v="177.5"/>
    <x v="4"/>
    <x v="35"/>
    <x v="2552"/>
    <d v="2017-03-05T19:26:21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35"/>
    <x v="94"/>
    <n v="38.880000000000003"/>
    <x v="4"/>
    <x v="35"/>
    <x v="2553"/>
    <d v="2012-09-21T04:46:47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35"/>
    <x v="4"/>
    <n v="54.99"/>
    <x v="4"/>
    <x v="35"/>
    <x v="2554"/>
    <d v="2015-06-01T03:59:0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35"/>
    <x v="13"/>
    <n v="61.34"/>
    <x v="4"/>
    <x v="35"/>
    <x v="2555"/>
    <d v="2012-05-28T15:43:13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35"/>
    <x v="6"/>
    <n v="23.12"/>
    <x v="4"/>
    <x v="35"/>
    <x v="2556"/>
    <d v="2012-12-24T23:47:37"/>
    <x v="6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35"/>
    <x v="90"/>
    <n v="29.61"/>
    <x v="4"/>
    <x v="35"/>
    <x v="2557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35"/>
    <x v="15"/>
    <n v="75.61"/>
    <x v="4"/>
    <x v="35"/>
    <x v="2558"/>
    <d v="2015-05-01T13:59:0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35"/>
    <x v="38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35"/>
    <x v="8"/>
    <n v="143"/>
    <x v="4"/>
    <x v="35"/>
    <x v="2560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19"/>
    <x v="50"/>
    <n v="0"/>
    <x v="7"/>
    <x v="19"/>
    <x v="2561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19"/>
    <x v="60"/>
    <n v="25"/>
    <x v="7"/>
    <x v="19"/>
    <x v="2562"/>
    <d v="2016-10-11T12:35:39"/>
    <x v="7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19"/>
    <x v="50"/>
    <n v="0"/>
    <x v="7"/>
    <x v="19"/>
    <x v="2563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19"/>
    <x v="50"/>
    <n v="0"/>
    <x v="7"/>
    <x v="19"/>
    <x v="2564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19"/>
    <x v="60"/>
    <n v="100"/>
    <x v="7"/>
    <x v="19"/>
    <x v="2565"/>
    <d v="2016-05-09T20:50:00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19"/>
    <x v="50"/>
    <n v="0"/>
    <x v="7"/>
    <x v="19"/>
    <x v="2566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19"/>
    <x v="50"/>
    <n v="60"/>
    <x v="7"/>
    <x v="19"/>
    <x v="2567"/>
    <d v="2015-04-23T21:05:38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19"/>
    <x v="60"/>
    <n v="50"/>
    <x v="7"/>
    <x v="19"/>
    <x v="2568"/>
    <d v="2016-09-01T15:59:54"/>
    <x v="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19"/>
    <x v="53"/>
    <n v="72.5"/>
    <x v="7"/>
    <x v="19"/>
    <x v="2569"/>
    <d v="2015-09-17T02:31:52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19"/>
    <x v="60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19"/>
    <x v="50"/>
    <n v="62.5"/>
    <x v="7"/>
    <x v="19"/>
    <x v="2571"/>
    <d v="2016-05-19T08:12:01"/>
    <x v="3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19"/>
    <x v="50"/>
    <n v="0"/>
    <x v="7"/>
    <x v="19"/>
    <x v="2572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19"/>
    <x v="50"/>
    <n v="0"/>
    <x v="7"/>
    <x v="19"/>
    <x v="2573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19"/>
    <x v="50"/>
    <n v="0"/>
    <x v="7"/>
    <x v="19"/>
    <x v="2574"/>
    <d v="2016-05-18T19:49:05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19"/>
    <x v="50"/>
    <n v="0"/>
    <x v="7"/>
    <x v="19"/>
    <x v="2575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19"/>
    <x v="50"/>
    <n v="0"/>
    <x v="7"/>
    <x v="19"/>
    <x v="2576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19"/>
    <x v="5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19"/>
    <x v="50"/>
    <n v="0"/>
    <x v="7"/>
    <x v="19"/>
    <x v="2578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19"/>
    <x v="50"/>
    <n v="23.08"/>
    <x v="7"/>
    <x v="19"/>
    <x v="2579"/>
    <d v="2014-09-15T19:55:03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19"/>
    <x v="60"/>
    <n v="25.5"/>
    <x v="7"/>
    <x v="19"/>
    <x v="2580"/>
    <d v="2015-05-16T03:00:00"/>
    <x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19"/>
    <x v="57"/>
    <n v="48.18"/>
    <x v="7"/>
    <x v="19"/>
    <x v="2581"/>
    <d v="2015-11-16T16:04:58"/>
    <x v="1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19"/>
    <x v="50"/>
    <n v="1"/>
    <x v="7"/>
    <x v="19"/>
    <x v="2582"/>
    <d v="2016-10-29T23:43:5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19"/>
    <x v="60"/>
    <n v="1"/>
    <x v="7"/>
    <x v="19"/>
    <x v="2583"/>
    <d v="2015-03-16T17:28:0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19"/>
    <x v="50"/>
    <n v="0"/>
    <x v="7"/>
    <x v="19"/>
    <x v="2584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19"/>
    <x v="5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19"/>
    <x v="50"/>
    <n v="5"/>
    <x v="7"/>
    <x v="19"/>
    <x v="258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19"/>
    <x v="53"/>
    <n v="202.83"/>
    <x v="7"/>
    <x v="19"/>
    <x v="2587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19"/>
    <x v="65"/>
    <n v="29.13"/>
    <x v="7"/>
    <x v="19"/>
    <x v="2588"/>
    <d v="2015-03-31T13:14:00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19"/>
    <x v="50"/>
    <n v="5"/>
    <x v="7"/>
    <x v="19"/>
    <x v="2589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19"/>
    <x v="50"/>
    <n v="0"/>
    <x v="7"/>
    <x v="19"/>
    <x v="2590"/>
    <d v="2016-01-26T14:08:17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19"/>
    <x v="53"/>
    <n v="13"/>
    <x v="7"/>
    <x v="19"/>
    <x v="2591"/>
    <d v="2016-03-13T20:45:24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19"/>
    <x v="5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19"/>
    <x v="50"/>
    <n v="0"/>
    <x v="7"/>
    <x v="19"/>
    <x v="2593"/>
    <d v="2015-04-25T20:17:06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19"/>
    <x v="5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19"/>
    <x v="81"/>
    <n v="96.05"/>
    <x v="7"/>
    <x v="19"/>
    <x v="2595"/>
    <d v="2017-02-24T05:51:40"/>
    <x v="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19"/>
    <x v="148"/>
    <n v="305.77999999999997"/>
    <x v="7"/>
    <x v="19"/>
    <x v="2596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19"/>
    <x v="52"/>
    <n v="12.14"/>
    <x v="7"/>
    <x v="19"/>
    <x v="2597"/>
    <d v="2016-06-19T08:11:57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19"/>
    <x v="115"/>
    <n v="83.57"/>
    <x v="7"/>
    <x v="19"/>
    <x v="2598"/>
    <d v="2015-09-23T20:10:01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19"/>
    <x v="60"/>
    <n v="18"/>
    <x v="7"/>
    <x v="19"/>
    <x v="2599"/>
    <d v="2014-08-03T18:05:47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19"/>
    <x v="113"/>
    <n v="115.53"/>
    <x v="7"/>
    <x v="19"/>
    <x v="2600"/>
    <d v="2016-03-25T20:36:40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36"/>
    <x v="335"/>
    <n v="21.9"/>
    <x v="2"/>
    <x v="36"/>
    <x v="2601"/>
    <d v="2012-09-13T03:59:00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36"/>
    <x v="336"/>
    <n v="80.02"/>
    <x v="2"/>
    <x v="36"/>
    <x v="2602"/>
    <d v="2014-11-12T21:20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36"/>
    <x v="7"/>
    <n v="35.520000000000003"/>
    <x v="2"/>
    <x v="36"/>
    <x v="2603"/>
    <d v="2013-12-23T21:54:14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36"/>
    <x v="3"/>
    <n v="64.930000000000007"/>
    <x v="2"/>
    <x v="36"/>
    <x v="2604"/>
    <d v="2012-04-29T01:13:4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36"/>
    <x v="13"/>
    <n v="60.97"/>
    <x v="2"/>
    <x v="36"/>
    <x v="2605"/>
    <d v="2016-06-17T12:59:5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36"/>
    <x v="5"/>
    <n v="31.44"/>
    <x v="2"/>
    <x v="36"/>
    <x v="2606"/>
    <d v="2014-04-29T17:06:22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36"/>
    <x v="326"/>
    <n v="81.95"/>
    <x v="2"/>
    <x v="36"/>
    <x v="2607"/>
    <d v="2015-08-12T02:00:00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36"/>
    <x v="337"/>
    <n v="58.93"/>
    <x v="2"/>
    <x v="36"/>
    <x v="2608"/>
    <d v="2017-03-15T00:00:0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36"/>
    <x v="272"/>
    <n v="157.29"/>
    <x v="2"/>
    <x v="36"/>
    <x v="2609"/>
    <d v="2012-07-15T05:42:31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36"/>
    <x v="48"/>
    <n v="55.76"/>
    <x v="2"/>
    <x v="36"/>
    <x v="2610"/>
    <d v="2016-08-22T06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36"/>
    <x v="338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36"/>
    <x v="174"/>
    <n v="58.42"/>
    <x v="2"/>
    <x v="36"/>
    <x v="2612"/>
    <d v="2015-01-09T03:26:10"/>
    <x v="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36"/>
    <x v="7"/>
    <n v="270.57"/>
    <x v="2"/>
    <x v="36"/>
    <x v="2613"/>
    <d v="2012-09-21T19:38:14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36"/>
    <x v="21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36"/>
    <x v="106"/>
    <n v="47.18"/>
    <x v="2"/>
    <x v="36"/>
    <x v="2615"/>
    <d v="2016-04-30T12:00:00"/>
    <x v="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36"/>
    <x v="41"/>
    <n v="120.31"/>
    <x v="2"/>
    <x v="36"/>
    <x v="2616"/>
    <d v="2015-08-25T23:52:09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36"/>
    <x v="339"/>
    <n v="27.6"/>
    <x v="2"/>
    <x v="36"/>
    <x v="2617"/>
    <d v="2014-10-20T20:59:11"/>
    <x v="4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36"/>
    <x v="2"/>
    <n v="205.3"/>
    <x v="2"/>
    <x v="36"/>
    <x v="2618"/>
    <d v="2015-12-01T20:01:01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36"/>
    <x v="340"/>
    <n v="35.549999999999997"/>
    <x v="2"/>
    <x v="36"/>
    <x v="2619"/>
    <d v="2015-10-23T11:00:00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36"/>
    <x v="124"/>
    <n v="74.64"/>
    <x v="2"/>
    <x v="36"/>
    <x v="2620"/>
    <d v="2015-10-11T01:00:00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36"/>
    <x v="91"/>
    <n v="47.06"/>
    <x v="2"/>
    <x v="36"/>
    <x v="2621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36"/>
    <x v="26"/>
    <n v="26.59"/>
    <x v="2"/>
    <x v="36"/>
    <x v="2622"/>
    <d v="2016-12-30T17:50:16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36"/>
    <x v="35"/>
    <n v="36.770000000000003"/>
    <x v="2"/>
    <x v="36"/>
    <x v="2623"/>
    <d v="2016-12-02T06:09:26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36"/>
    <x v="341"/>
    <n v="31.82"/>
    <x v="2"/>
    <x v="36"/>
    <x v="2624"/>
    <d v="2012-09-13T10:07:02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36"/>
    <x v="342"/>
    <n v="27.58"/>
    <x v="2"/>
    <x v="36"/>
    <x v="2625"/>
    <d v="2016-11-09T20:26:48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36"/>
    <x v="20"/>
    <n v="56"/>
    <x v="2"/>
    <x v="36"/>
    <x v="2626"/>
    <d v="2015-06-03T15:04:29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36"/>
    <x v="343"/>
    <n v="21.56"/>
    <x v="2"/>
    <x v="36"/>
    <x v="2627"/>
    <d v="2015-11-26T20:54:21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36"/>
    <x v="5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36"/>
    <x v="30"/>
    <n v="63.87"/>
    <x v="2"/>
    <x v="36"/>
    <x v="2629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36"/>
    <x v="137"/>
    <n v="38.99"/>
    <x v="2"/>
    <x v="36"/>
    <x v="2630"/>
    <d v="2016-06-30T10:00:00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36"/>
    <x v="41"/>
    <n v="80.19"/>
    <x v="2"/>
    <x v="36"/>
    <x v="2631"/>
    <d v="2015-08-30T04:03:47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36"/>
    <x v="0"/>
    <n v="34.9"/>
    <x v="2"/>
    <x v="36"/>
    <x v="2632"/>
    <d v="2016-05-29T01:28:59"/>
    <x v="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36"/>
    <x v="2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36"/>
    <x v="6"/>
    <n v="39.44"/>
    <x v="2"/>
    <x v="36"/>
    <x v="2634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36"/>
    <x v="8"/>
    <n v="136.9"/>
    <x v="2"/>
    <x v="36"/>
    <x v="2635"/>
    <d v="2015-03-09T21:49:21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36"/>
    <x v="229"/>
    <n v="37.46"/>
    <x v="2"/>
    <x v="36"/>
    <x v="2636"/>
    <d v="2016-10-16T01:00:00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36"/>
    <x v="183"/>
    <n v="31.96"/>
    <x v="2"/>
    <x v="36"/>
    <x v="2637"/>
    <d v="2016-10-12T13:11:15"/>
    <x v="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36"/>
    <x v="21"/>
    <n v="25.21"/>
    <x v="2"/>
    <x v="36"/>
    <x v="2638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36"/>
    <x v="344"/>
    <n v="10.039999999999999"/>
    <x v="2"/>
    <x v="36"/>
    <x v="2639"/>
    <d v="2015-02-19T20:45:4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36"/>
    <x v="6"/>
    <n v="45.94"/>
    <x v="2"/>
    <x v="36"/>
    <x v="2640"/>
    <d v="2015-06-08T03:51:14"/>
    <x v="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36"/>
    <x v="60"/>
    <n v="15"/>
    <x v="2"/>
    <x v="36"/>
    <x v="2641"/>
    <d v="2014-09-15T20:09:0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36"/>
    <x v="50"/>
    <n v="0"/>
    <x v="2"/>
    <x v="36"/>
    <x v="2642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36"/>
    <x v="122"/>
    <n v="223.58"/>
    <x v="2"/>
    <x v="36"/>
    <x v="2643"/>
    <d v="2016-12-21T07:59:00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36"/>
    <x v="53"/>
    <n v="39.479999999999997"/>
    <x v="2"/>
    <x v="36"/>
    <x v="2644"/>
    <d v="2017-03-10T19:00:35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36"/>
    <x v="57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36"/>
    <x v="59"/>
    <n v="78.67"/>
    <x v="2"/>
    <x v="36"/>
    <x v="2646"/>
    <d v="2015-09-09T07:31:09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36"/>
    <x v="60"/>
    <n v="12"/>
    <x v="2"/>
    <x v="36"/>
    <x v="2647"/>
    <d v="2015-08-14T06:16:59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36"/>
    <x v="60"/>
    <n v="17.670000000000002"/>
    <x v="2"/>
    <x v="36"/>
    <x v="2648"/>
    <d v="2016-03-09T17:09:20"/>
    <x v="4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36"/>
    <x v="50"/>
    <n v="41.33"/>
    <x v="2"/>
    <x v="36"/>
    <x v="2649"/>
    <d v="2016-02-01T23:55:4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36"/>
    <x v="60"/>
    <n v="71.599999999999994"/>
    <x v="2"/>
    <x v="36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36"/>
    <x v="53"/>
    <n v="307.82"/>
    <x v="2"/>
    <x v="36"/>
    <x v="2651"/>
    <d v="2015-12-17T19:20:09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36"/>
    <x v="60"/>
    <n v="80.45"/>
    <x v="2"/>
    <x v="36"/>
    <x v="2652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36"/>
    <x v="81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36"/>
    <x v="50"/>
    <n v="8.5"/>
    <x v="2"/>
    <x v="36"/>
    <x v="2654"/>
    <d v="2015-04-21T13:25:26"/>
    <x v="1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36"/>
    <x v="70"/>
    <n v="73.37"/>
    <x v="2"/>
    <x v="36"/>
    <x v="2655"/>
    <d v="2016-02-09T20:00:00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36"/>
    <x v="57"/>
    <n v="112.86"/>
    <x v="2"/>
    <x v="36"/>
    <x v="2656"/>
    <d v="2017-03-12T19:00:00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36"/>
    <x v="118"/>
    <n v="95.28"/>
    <x v="2"/>
    <x v="36"/>
    <x v="2657"/>
    <d v="2016-08-03T01:30:00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36"/>
    <x v="50"/>
    <n v="22.75"/>
    <x v="2"/>
    <x v="36"/>
    <x v="2658"/>
    <d v="2016-07-30T21:13:14"/>
    <x v="3"/>
  </r>
  <r>
    <n v="2659"/>
    <s v="test (Canceled)"/>
    <s v="test"/>
    <n v="49000"/>
    <n v="1333"/>
    <x v="1"/>
    <s v="US"/>
    <s v="USD"/>
    <n v="1429321210"/>
    <x v="2659"/>
    <b v="0"/>
    <n v="10"/>
    <b v="0"/>
    <x v="36"/>
    <x v="56"/>
    <n v="133.30000000000001"/>
    <x v="2"/>
    <x v="36"/>
    <x v="2659"/>
    <d v="2015-04-18T01:40:1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36"/>
    <x v="50"/>
    <n v="3.8"/>
    <x v="2"/>
    <x v="36"/>
    <x v="2660"/>
    <d v="2015-11-24T18:06:58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37"/>
    <x v="33"/>
    <n v="85.75"/>
    <x v="2"/>
    <x v="37"/>
    <x v="2661"/>
    <d v="2013-10-25T23:00:10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37"/>
    <x v="13"/>
    <n v="267"/>
    <x v="2"/>
    <x v="37"/>
    <x v="2662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37"/>
    <x v="2"/>
    <n v="373.56"/>
    <x v="2"/>
    <x v="37"/>
    <x v="2663"/>
    <d v="2015-09-04T15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37"/>
    <x v="33"/>
    <n v="174.04"/>
    <x v="2"/>
    <x v="37"/>
    <x v="2664"/>
    <d v="2015-12-09T06:59:00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37"/>
    <x v="4"/>
    <n v="93.7"/>
    <x v="2"/>
    <x v="37"/>
    <x v="2665"/>
    <d v="2015-05-04T21:29:3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37"/>
    <x v="175"/>
    <n v="77.33"/>
    <x v="2"/>
    <x v="37"/>
    <x v="2666"/>
    <d v="2015-09-25T21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37"/>
    <x v="38"/>
    <n v="92.22"/>
    <x v="2"/>
    <x v="37"/>
    <x v="2667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37"/>
    <x v="193"/>
    <n v="60.96"/>
    <x v="2"/>
    <x v="37"/>
    <x v="2668"/>
    <d v="2015-11-09T14:32:00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37"/>
    <x v="105"/>
    <n v="91"/>
    <x v="2"/>
    <x v="37"/>
    <x v="2669"/>
    <d v="2016-01-10T00:51:36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37"/>
    <x v="52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37"/>
    <x v="57"/>
    <n v="33.76"/>
    <x v="2"/>
    <x v="37"/>
    <x v="2671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37"/>
    <x v="69"/>
    <n v="70.62"/>
    <x v="2"/>
    <x v="37"/>
    <x v="2672"/>
    <d v="2015-12-28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37"/>
    <x v="58"/>
    <n v="167.15"/>
    <x v="2"/>
    <x v="37"/>
    <x v="2673"/>
    <d v="2014-10-29T22:45:00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37"/>
    <x v="163"/>
    <n v="128.62"/>
    <x v="2"/>
    <x v="37"/>
    <x v="2674"/>
    <d v="2016-07-05T04:59:00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37"/>
    <x v="59"/>
    <n v="65.41"/>
    <x v="2"/>
    <x v="37"/>
    <x v="2675"/>
    <d v="2014-11-10T21:34:49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37"/>
    <x v="119"/>
    <n v="117.56"/>
    <x v="2"/>
    <x v="37"/>
    <x v="2676"/>
    <d v="2016-05-22T14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37"/>
    <x v="82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37"/>
    <x v="50"/>
    <n v="550"/>
    <x v="2"/>
    <x v="37"/>
    <x v="2678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37"/>
    <x v="50"/>
    <n v="44"/>
    <x v="2"/>
    <x v="37"/>
    <x v="2679"/>
    <d v="2015-02-28T00:01:34"/>
    <x v="3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37"/>
    <x v="60"/>
    <n v="69"/>
    <x v="2"/>
    <x v="37"/>
    <x v="2680"/>
    <d v="2016-04-06T04:04:51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19"/>
    <x v="60"/>
    <n v="27.5"/>
    <x v="7"/>
    <x v="19"/>
    <x v="2681"/>
    <d v="2014-07-10T21:29:10"/>
    <x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19"/>
    <x v="58"/>
    <n v="84.9"/>
    <x v="7"/>
    <x v="19"/>
    <x v="2682"/>
    <d v="2014-11-22T05:59:0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19"/>
    <x v="50"/>
    <n v="12"/>
    <x v="7"/>
    <x v="19"/>
    <x v="2683"/>
    <d v="2015-03-01T18:07:20"/>
    <x v="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19"/>
    <x v="60"/>
    <n v="200"/>
    <x v="7"/>
    <x v="19"/>
    <x v="2684"/>
    <d v="2014-08-09T21:57:05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19"/>
    <x v="50"/>
    <n v="10"/>
    <x v="7"/>
    <x v="19"/>
    <x v="268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19"/>
    <x v="50"/>
    <n v="0"/>
    <x v="7"/>
    <x v="19"/>
    <x v="2686"/>
    <d v="2014-09-30T23:23:43"/>
    <x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19"/>
    <x v="50"/>
    <n v="0"/>
    <x v="7"/>
    <x v="19"/>
    <x v="2687"/>
    <d v="2015-06-29T15:21:58"/>
    <x v="4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19"/>
    <x v="50"/>
    <n v="5.29"/>
    <x v="7"/>
    <x v="19"/>
    <x v="2688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19"/>
    <x v="50"/>
    <n v="1"/>
    <x v="7"/>
    <x v="19"/>
    <x v="2689"/>
    <d v="2016-07-30T23:04:50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19"/>
    <x v="57"/>
    <n v="72.760000000000005"/>
    <x v="7"/>
    <x v="19"/>
    <x v="2690"/>
    <d v="2015-06-03T02:31:16"/>
    <x v="1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19"/>
    <x v="50"/>
    <n v="17.5"/>
    <x v="7"/>
    <x v="19"/>
    <x v="2691"/>
    <d v="2015-05-10T17:22:37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19"/>
    <x v="60"/>
    <n v="25"/>
    <x v="7"/>
    <x v="19"/>
    <x v="2692"/>
    <d v="2015-03-25T07:01:00"/>
    <x v="3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19"/>
    <x v="60"/>
    <n v="13.33"/>
    <x v="7"/>
    <x v="19"/>
    <x v="2693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19"/>
    <x v="50"/>
    <n v="1"/>
    <x v="7"/>
    <x v="19"/>
    <x v="2694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19"/>
    <x v="50"/>
    <n v="23.67"/>
    <x v="7"/>
    <x v="19"/>
    <x v="2695"/>
    <d v="2015-04-14T03:21:58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19"/>
    <x v="52"/>
    <n v="89.21"/>
    <x v="7"/>
    <x v="19"/>
    <x v="2696"/>
    <d v="2014-12-25T20:16:00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19"/>
    <x v="73"/>
    <n v="116.56"/>
    <x v="7"/>
    <x v="19"/>
    <x v="2697"/>
    <d v="2015-08-02T22:00:00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19"/>
    <x v="50"/>
    <n v="13.01"/>
    <x v="7"/>
    <x v="19"/>
    <x v="269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19"/>
    <x v="50"/>
    <n v="0"/>
    <x v="7"/>
    <x v="19"/>
    <x v="2699"/>
    <d v="2014-08-08T21:31:03"/>
    <x v="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19"/>
    <x v="60"/>
    <n v="17.5"/>
    <x v="7"/>
    <x v="19"/>
    <x v="2700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38"/>
    <x v="132"/>
    <n v="34.130000000000003"/>
    <x v="1"/>
    <x v="38"/>
    <x v="2701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38"/>
    <x v="122"/>
    <n v="132.35"/>
    <x v="1"/>
    <x v="38"/>
    <x v="2702"/>
    <d v="2017-04-05T18:14:37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38"/>
    <x v="3"/>
    <n v="922.22"/>
    <x v="1"/>
    <x v="38"/>
    <x v="2703"/>
    <d v="2017-03-22T15:33:50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38"/>
    <x v="52"/>
    <n v="163.57"/>
    <x v="1"/>
    <x v="38"/>
    <x v="2704"/>
    <d v="2017-04-05T19:41:54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38"/>
    <x v="57"/>
    <n v="217.38"/>
    <x v="1"/>
    <x v="38"/>
    <x v="2705"/>
    <d v="2017-03-24T20:59:18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38"/>
    <x v="20"/>
    <n v="149.44"/>
    <x v="1"/>
    <x v="38"/>
    <x v="2706"/>
    <d v="2014-10-16T06:59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38"/>
    <x v="345"/>
    <n v="71.239999999999995"/>
    <x v="1"/>
    <x v="38"/>
    <x v="2707"/>
    <d v="2013-05-27T06:59:0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38"/>
    <x v="145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38"/>
    <x v="21"/>
    <n v="164.94"/>
    <x v="1"/>
    <x v="38"/>
    <x v="2709"/>
    <d v="2016-10-04T03:59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38"/>
    <x v="224"/>
    <n v="84.87"/>
    <x v="1"/>
    <x v="38"/>
    <x v="2710"/>
    <d v="2014-08-09T02:00:0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38"/>
    <x v="7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38"/>
    <x v="26"/>
    <n v="50.53"/>
    <x v="1"/>
    <x v="38"/>
    <x v="2712"/>
    <d v="2013-07-13T18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38"/>
    <x v="21"/>
    <n v="108"/>
    <x v="1"/>
    <x v="38"/>
    <x v="2713"/>
    <d v="2015-12-24T15:41:2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38"/>
    <x v="31"/>
    <n v="95.37"/>
    <x v="1"/>
    <x v="38"/>
    <x v="2714"/>
    <d v="2016-10-14T23:00:00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38"/>
    <x v="213"/>
    <n v="57.63"/>
    <x v="1"/>
    <x v="38"/>
    <x v="2715"/>
    <d v="2016-02-21T09:33:48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38"/>
    <x v="28"/>
    <n v="64.16"/>
    <x v="1"/>
    <x v="38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38"/>
    <x v="28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38"/>
    <x v="3"/>
    <n v="125.98"/>
    <x v="1"/>
    <x v="38"/>
    <x v="2718"/>
    <d v="2016-05-03T23:00:00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38"/>
    <x v="15"/>
    <n v="94.64"/>
    <x v="1"/>
    <x v="38"/>
    <x v="2719"/>
    <d v="2016-04-17T23:44:54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38"/>
    <x v="90"/>
    <n v="170.7"/>
    <x v="1"/>
    <x v="38"/>
    <x v="2720"/>
    <d v="2016-11-11T12:10:53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30"/>
    <x v="346"/>
    <n v="40.76"/>
    <x v="2"/>
    <x v="30"/>
    <x v="2721"/>
    <d v="2013-09-06T19:00:00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30"/>
    <x v="169"/>
    <n v="68.25"/>
    <x v="2"/>
    <x v="30"/>
    <x v="2722"/>
    <d v="2017-01-29T20:34:13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30"/>
    <x v="49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30"/>
    <x v="347"/>
    <n v="7.19"/>
    <x v="2"/>
    <x v="30"/>
    <x v="2724"/>
    <d v="2015-08-15T07:50:59"/>
    <x v="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30"/>
    <x v="14"/>
    <n v="511.65"/>
    <x v="2"/>
    <x v="30"/>
    <x v="2725"/>
    <d v="2017-03-01T17:52:15"/>
    <x v="3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30"/>
    <x v="6"/>
    <n v="261.75"/>
    <x v="2"/>
    <x v="30"/>
    <x v="2726"/>
    <d v="2016-04-22T13:55:11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30"/>
    <x v="348"/>
    <n v="69.760000000000005"/>
    <x v="2"/>
    <x v="30"/>
    <x v="2727"/>
    <d v="2015-08-07T16:14:23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30"/>
    <x v="180"/>
    <n v="77.23"/>
    <x v="2"/>
    <x v="30"/>
    <x v="2728"/>
    <d v="2015-12-30T14:23:54"/>
    <x v="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30"/>
    <x v="3"/>
    <n v="340.57"/>
    <x v="2"/>
    <x v="30"/>
    <x v="2729"/>
    <d v="2015-05-01T05:46:37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30"/>
    <x v="106"/>
    <n v="67.42"/>
    <x v="2"/>
    <x v="30"/>
    <x v="2730"/>
    <d v="2013-04-22T12:59:35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30"/>
    <x v="3"/>
    <n v="845.7"/>
    <x v="2"/>
    <x v="30"/>
    <x v="2731"/>
    <d v="2014-10-18T04:00:00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30"/>
    <x v="90"/>
    <n v="97.19"/>
    <x v="2"/>
    <x v="30"/>
    <x v="2732"/>
    <d v="2013-05-28T00:00:00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30"/>
    <x v="29"/>
    <n v="451.84"/>
    <x v="2"/>
    <x v="30"/>
    <x v="2733"/>
    <d v="2015-04-10T05:32:54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30"/>
    <x v="349"/>
    <n v="138.66999999999999"/>
    <x v="2"/>
    <x v="30"/>
    <x v="2734"/>
    <d v="2016-10-13T21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30"/>
    <x v="350"/>
    <n v="21.64"/>
    <x v="2"/>
    <x v="30"/>
    <x v="2735"/>
    <d v="2013-03-13T20:00:00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30"/>
    <x v="4"/>
    <n v="169.52"/>
    <x v="2"/>
    <x v="30"/>
    <x v="2736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30"/>
    <x v="351"/>
    <n v="161.88"/>
    <x v="2"/>
    <x v="30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30"/>
    <x v="34"/>
    <n v="493.13"/>
    <x v="2"/>
    <x v="30"/>
    <x v="2738"/>
    <d v="2016-11-06T03:26:44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30"/>
    <x v="352"/>
    <n v="22.12"/>
    <x v="2"/>
    <x v="30"/>
    <x v="2739"/>
    <d v="2014-05-05T21:18:37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30"/>
    <x v="33"/>
    <n v="18.239999999999998"/>
    <x v="2"/>
    <x v="30"/>
    <x v="2740"/>
    <d v="2015-03-11T23:45:52"/>
    <x v="5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9"/>
    <x v="5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9"/>
    <x v="129"/>
    <n v="40.61"/>
    <x v="3"/>
    <x v="39"/>
    <x v="2742"/>
    <d v="2012-05-15T17:16:27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9"/>
    <x v="50"/>
    <n v="0"/>
    <x v="3"/>
    <x v="39"/>
    <x v="2743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9"/>
    <x v="62"/>
    <n v="37.950000000000003"/>
    <x v="3"/>
    <x v="39"/>
    <x v="2744"/>
    <d v="2012-02-29T01:29:58"/>
    <x v="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9"/>
    <x v="66"/>
    <n v="35.729999999999997"/>
    <x v="3"/>
    <x v="39"/>
    <x v="2745"/>
    <d v="2012-07-14T23:42:48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9"/>
    <x v="11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9"/>
    <x v="58"/>
    <n v="35"/>
    <x v="3"/>
    <x v="39"/>
    <x v="2747"/>
    <d v="2012-06-16T03:10:00"/>
    <x v="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9"/>
    <x v="60"/>
    <n v="13.25"/>
    <x v="3"/>
    <x v="39"/>
    <x v="2748"/>
    <d v="2016-09-02T17:03:22"/>
    <x v="6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9"/>
    <x v="60"/>
    <n v="55"/>
    <x v="3"/>
    <x v="39"/>
    <x v="2749"/>
    <d v="2015-04-04T18:10:37"/>
    <x v="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9"/>
    <x v="50"/>
    <n v="0"/>
    <x v="3"/>
    <x v="39"/>
    <x v="2750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9"/>
    <x v="5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9"/>
    <x v="57"/>
    <n v="39.29"/>
    <x v="3"/>
    <x v="39"/>
    <x v="2752"/>
    <d v="2011-12-18T18:21:44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9"/>
    <x v="118"/>
    <n v="47.5"/>
    <x v="3"/>
    <x v="39"/>
    <x v="2753"/>
    <d v="2012-08-26T21:37:03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9"/>
    <x v="50"/>
    <n v="0"/>
    <x v="3"/>
    <x v="39"/>
    <x v="2754"/>
    <d v="2014-09-11T15:15:51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9"/>
    <x v="221"/>
    <n v="17.329999999999998"/>
    <x v="3"/>
    <x v="39"/>
    <x v="2755"/>
    <d v="2015-04-08T18:58:47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9"/>
    <x v="54"/>
    <n v="31.76"/>
    <x v="3"/>
    <x v="39"/>
    <x v="2756"/>
    <d v="2014-01-11T21:36:41"/>
    <x v="6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9"/>
    <x v="60"/>
    <n v="5"/>
    <x v="3"/>
    <x v="39"/>
    <x v="2757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9"/>
    <x v="81"/>
    <n v="39"/>
    <x v="3"/>
    <x v="39"/>
    <x v="2758"/>
    <d v="2016-10-10T10:36:23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9"/>
    <x v="57"/>
    <n v="52.5"/>
    <x v="3"/>
    <x v="39"/>
    <x v="2759"/>
    <d v="2016-07-16T08:47:46"/>
    <x v="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9"/>
    <x v="50"/>
    <n v="0"/>
    <x v="3"/>
    <x v="39"/>
    <x v="2760"/>
    <d v="2013-06-20T11:04:18"/>
    <x v="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9"/>
    <x v="60"/>
    <n v="9"/>
    <x v="3"/>
    <x v="39"/>
    <x v="2761"/>
    <d v="2013-01-03T01:31:3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9"/>
    <x v="60"/>
    <n v="25"/>
    <x v="3"/>
    <x v="39"/>
    <x v="2762"/>
    <d v="2012-03-18T23:53:15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9"/>
    <x v="50"/>
    <n v="30"/>
    <x v="3"/>
    <x v="39"/>
    <x v="2763"/>
    <d v="2013-05-24T13:54:44"/>
    <x v="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9"/>
    <x v="60"/>
    <n v="11.25"/>
    <x v="3"/>
    <x v="39"/>
    <x v="2764"/>
    <d v="2012-05-30T19:00:00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9"/>
    <x v="50"/>
    <n v="0"/>
    <x v="3"/>
    <x v="39"/>
    <x v="2765"/>
    <d v="2012-10-28T13:53:48"/>
    <x v="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9"/>
    <x v="53"/>
    <n v="25"/>
    <x v="3"/>
    <x v="39"/>
    <x v="2766"/>
    <d v="2011-08-11T16:01:58"/>
    <x v="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9"/>
    <x v="60"/>
    <n v="11.33"/>
    <x v="3"/>
    <x v="39"/>
    <x v="2767"/>
    <d v="2015-08-16T23:00:50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9"/>
    <x v="51"/>
    <n v="29.47"/>
    <x v="3"/>
    <x v="39"/>
    <x v="2768"/>
    <d v="2012-03-29T13:45:23"/>
    <x v="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9"/>
    <x v="50"/>
    <n v="1"/>
    <x v="3"/>
    <x v="39"/>
    <x v="2769"/>
    <d v="2014-06-05T19:49:50"/>
    <x v="7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9"/>
    <x v="54"/>
    <n v="63.1"/>
    <x v="3"/>
    <x v="39"/>
    <x v="277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9"/>
    <x v="50"/>
    <n v="0"/>
    <x v="3"/>
    <x v="39"/>
    <x v="277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9"/>
    <x v="5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9"/>
    <x v="50"/>
    <n v="1"/>
    <x v="3"/>
    <x v="39"/>
    <x v="2773"/>
    <d v="2016-04-24T20:45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9"/>
    <x v="51"/>
    <n v="43.85"/>
    <x v="3"/>
    <x v="39"/>
    <x v="2774"/>
    <d v="2013-03-08T03:02:08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9"/>
    <x v="56"/>
    <n v="75"/>
    <x v="3"/>
    <x v="39"/>
    <x v="2775"/>
    <d v="2011-12-16T00:19:14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9"/>
    <x v="59"/>
    <n v="45.97"/>
    <x v="3"/>
    <x v="39"/>
    <x v="2776"/>
    <d v="2015-06-12T07:07:56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9"/>
    <x v="50"/>
    <n v="10"/>
    <x v="3"/>
    <x v="39"/>
    <x v="2777"/>
    <d v="2015-07-17T16:03:24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9"/>
    <x v="73"/>
    <n v="93.67"/>
    <x v="3"/>
    <x v="39"/>
    <x v="2778"/>
    <d v="2014-08-25T23:28:26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9"/>
    <x v="53"/>
    <n v="53"/>
    <x v="3"/>
    <x v="39"/>
    <x v="2779"/>
    <d v="2015-11-22T15:03:41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9"/>
    <x v="5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6"/>
    <x v="2"/>
    <n v="47"/>
    <x v="1"/>
    <x v="6"/>
    <x v="2781"/>
    <d v="2015-02-12T07:00:00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6"/>
    <x v="28"/>
    <n v="66.67"/>
    <x v="1"/>
    <x v="6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6"/>
    <x v="41"/>
    <n v="18.77"/>
    <x v="1"/>
    <x v="6"/>
    <x v="2783"/>
    <d v="2015-04-23T12:50:46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6"/>
    <x v="17"/>
    <n v="66.11"/>
    <x v="1"/>
    <x v="6"/>
    <x v="2784"/>
    <d v="2014-10-29T18:54:03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6"/>
    <x v="2"/>
    <n v="36.86"/>
    <x v="1"/>
    <x v="6"/>
    <x v="2785"/>
    <d v="2016-08-05T21:00:00"/>
    <x v="1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6"/>
    <x v="90"/>
    <n v="39.81"/>
    <x v="1"/>
    <x v="6"/>
    <x v="2786"/>
    <d v="2014-07-09T13:39:4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6"/>
    <x v="28"/>
    <n v="31.5"/>
    <x v="1"/>
    <x v="6"/>
    <x v="2787"/>
    <d v="2014-07-18T04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6"/>
    <x v="33"/>
    <n v="102.5"/>
    <x v="1"/>
    <x v="6"/>
    <x v="2788"/>
    <d v="2016-07-29T16:50:43"/>
    <x v="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6"/>
    <x v="7"/>
    <n v="126.46"/>
    <x v="1"/>
    <x v="6"/>
    <x v="2789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6"/>
    <x v="2"/>
    <n v="47.88"/>
    <x v="1"/>
    <x v="6"/>
    <x v="2790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6"/>
    <x v="33"/>
    <n v="73.209999999999994"/>
    <x v="1"/>
    <x v="6"/>
    <x v="2791"/>
    <d v="2016-09-09T04:00:00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6"/>
    <x v="29"/>
    <n v="89.67"/>
    <x v="1"/>
    <x v="6"/>
    <x v="2792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6"/>
    <x v="38"/>
    <n v="151.46"/>
    <x v="1"/>
    <x v="6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6"/>
    <x v="95"/>
    <n v="25"/>
    <x v="1"/>
    <x v="6"/>
    <x v="2794"/>
    <d v="2016-03-03T19:00:00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6"/>
    <x v="3"/>
    <n v="36.5"/>
    <x v="1"/>
    <x v="6"/>
    <x v="2795"/>
    <d v="2014-06-06T23:00:00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6"/>
    <x v="31"/>
    <n v="44"/>
    <x v="1"/>
    <x v="6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6"/>
    <x v="3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6"/>
    <x v="7"/>
    <n v="36.47"/>
    <x v="1"/>
    <x v="6"/>
    <x v="2798"/>
    <d v="2015-07-31T16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6"/>
    <x v="16"/>
    <n v="44.86"/>
    <x v="1"/>
    <x v="6"/>
    <x v="2799"/>
    <d v="2016-06-17T16:0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6"/>
    <x v="18"/>
    <n v="42.9"/>
    <x v="1"/>
    <x v="6"/>
    <x v="2800"/>
    <d v="2015-01-04T13:16:06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6"/>
    <x v="18"/>
    <n v="51.23"/>
    <x v="1"/>
    <x v="6"/>
    <x v="2801"/>
    <d v="2014-10-10T11:00:0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6"/>
    <x v="21"/>
    <n v="33.94"/>
    <x v="1"/>
    <x v="6"/>
    <x v="2802"/>
    <d v="2015-08-06T15:31:4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6"/>
    <x v="30"/>
    <n v="90.74"/>
    <x v="1"/>
    <x v="6"/>
    <x v="2803"/>
    <d v="2015-07-16T00:00:00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6"/>
    <x v="41"/>
    <n v="50"/>
    <x v="1"/>
    <x v="6"/>
    <x v="2804"/>
    <d v="2014-09-29T10:53:1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6"/>
    <x v="5"/>
    <n v="24.44"/>
    <x v="1"/>
    <x v="6"/>
    <x v="2805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6"/>
    <x v="20"/>
    <n v="44.25"/>
    <x v="1"/>
    <x v="6"/>
    <x v="2806"/>
    <d v="2015-08-05T11:00:00"/>
    <x v="1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6"/>
    <x v="9"/>
    <n v="67.739999999999995"/>
    <x v="1"/>
    <x v="6"/>
    <x v="2807"/>
    <d v="2015-06-29T20:57:18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6"/>
    <x v="8"/>
    <n v="65.38"/>
    <x v="1"/>
    <x v="6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6"/>
    <x v="21"/>
    <n v="121.9"/>
    <x v="1"/>
    <x v="6"/>
    <x v="2809"/>
    <d v="2016-03-30T14:39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6"/>
    <x v="29"/>
    <n v="47.46"/>
    <x v="1"/>
    <x v="6"/>
    <x v="2810"/>
    <d v="2014-06-01T03:59:00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6"/>
    <x v="8"/>
    <n v="92.84"/>
    <x v="1"/>
    <x v="6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6"/>
    <x v="40"/>
    <n v="68.25"/>
    <x v="1"/>
    <x v="6"/>
    <x v="2812"/>
    <d v="2015-04-06T04:00:0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6"/>
    <x v="30"/>
    <n v="37.21"/>
    <x v="1"/>
    <x v="6"/>
    <x v="2813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6"/>
    <x v="29"/>
    <n v="25.25"/>
    <x v="1"/>
    <x v="6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6"/>
    <x v="186"/>
    <n v="43.21"/>
    <x v="1"/>
    <x v="6"/>
    <x v="2815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6"/>
    <x v="24"/>
    <n v="25.13"/>
    <x v="1"/>
    <x v="6"/>
    <x v="2816"/>
    <d v="2015-08-02T16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6"/>
    <x v="22"/>
    <n v="23.64"/>
    <x v="1"/>
    <x v="6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6"/>
    <x v="6"/>
    <n v="103.95"/>
    <x v="1"/>
    <x v="6"/>
    <x v="2818"/>
    <d v="2015-09-23T14:21:26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6"/>
    <x v="2"/>
    <n v="50.38"/>
    <x v="1"/>
    <x v="6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6"/>
    <x v="104"/>
    <n v="13.6"/>
    <x v="1"/>
    <x v="6"/>
    <x v="2820"/>
    <d v="2016-02-26T00:00:0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6"/>
    <x v="8"/>
    <n v="28.57"/>
    <x v="1"/>
    <x v="6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6"/>
    <x v="8"/>
    <n v="63.83"/>
    <x v="1"/>
    <x v="6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6"/>
    <x v="39"/>
    <n v="8.86"/>
    <x v="1"/>
    <x v="6"/>
    <x v="2823"/>
    <d v="2015-03-31T22:59:00"/>
    <x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6"/>
    <x v="16"/>
    <n v="50.67"/>
    <x v="1"/>
    <x v="6"/>
    <x v="2824"/>
    <d v="2015-06-13T01:43:00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6"/>
    <x v="33"/>
    <n v="60.78"/>
    <x v="1"/>
    <x v="6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6"/>
    <x v="29"/>
    <n v="113.42"/>
    <x v="1"/>
    <x v="6"/>
    <x v="282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6"/>
    <x v="28"/>
    <n v="104.57"/>
    <x v="1"/>
    <x v="6"/>
    <x v="2827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6"/>
    <x v="8"/>
    <n v="98.31"/>
    <x v="1"/>
    <x v="6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6"/>
    <x v="13"/>
    <n v="35.04"/>
    <x v="1"/>
    <x v="6"/>
    <x v="2829"/>
    <d v="2016-06-02T10:25:18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6"/>
    <x v="8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6"/>
    <x v="38"/>
    <n v="63.85"/>
    <x v="1"/>
    <x v="6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6"/>
    <x v="41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6"/>
    <x v="29"/>
    <n v="83.51"/>
    <x v="1"/>
    <x v="6"/>
    <x v="2833"/>
    <d v="2015-10-11T02:00:0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6"/>
    <x v="106"/>
    <n v="64.760000000000005"/>
    <x v="1"/>
    <x v="6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6"/>
    <x v="229"/>
    <n v="20.12"/>
    <x v="1"/>
    <x v="6"/>
    <x v="2835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6"/>
    <x v="29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6"/>
    <x v="8"/>
    <n v="40.479999999999997"/>
    <x v="1"/>
    <x v="6"/>
    <x v="283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6"/>
    <x v="28"/>
    <n v="44.54"/>
    <x v="1"/>
    <x v="6"/>
    <x v="2838"/>
    <d v="2014-08-13T22:00:0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6"/>
    <x v="38"/>
    <n v="125.81"/>
    <x v="1"/>
    <x v="6"/>
    <x v="2839"/>
    <d v="2014-08-25T04:59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6"/>
    <x v="3"/>
    <n v="19.7"/>
    <x v="1"/>
    <x v="6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6"/>
    <x v="60"/>
    <n v="10"/>
    <x v="1"/>
    <x v="6"/>
    <x v="2841"/>
    <d v="2015-12-13T18:44:57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6"/>
    <x v="50"/>
    <n v="0"/>
    <x v="1"/>
    <x v="6"/>
    <x v="2842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6"/>
    <x v="50"/>
    <n v="0"/>
    <x v="1"/>
    <x v="6"/>
    <x v="2843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6"/>
    <x v="62"/>
    <n v="30"/>
    <x v="1"/>
    <x v="6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6"/>
    <x v="188"/>
    <n v="60.67"/>
    <x v="1"/>
    <x v="6"/>
    <x v="2845"/>
    <d v="2015-06-08T00:23:5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6"/>
    <x v="50"/>
    <n v="0"/>
    <x v="1"/>
    <x v="6"/>
    <x v="2846"/>
    <d v="2015-05-29T16:36:34"/>
    <x v="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6"/>
    <x v="50"/>
    <n v="0"/>
    <x v="1"/>
    <x v="6"/>
    <x v="2847"/>
    <d v="2016-05-23T19:21:05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6"/>
    <x v="50"/>
    <n v="23.33"/>
    <x v="1"/>
    <x v="6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6"/>
    <x v="60"/>
    <n v="5"/>
    <x v="1"/>
    <x v="6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6"/>
    <x v="65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6"/>
    <x v="50"/>
    <n v="0"/>
    <x v="1"/>
    <x v="6"/>
    <x v="2851"/>
    <d v="2016-01-29T23:17:0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6"/>
    <x v="53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6"/>
    <x v="50"/>
    <n v="0"/>
    <x v="1"/>
    <x v="6"/>
    <x v="2853"/>
    <d v="2014-09-14T04:34:57"/>
    <x v="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6"/>
    <x v="72"/>
    <n v="29.79"/>
    <x v="1"/>
    <x v="6"/>
    <x v="2854"/>
    <d v="2015-05-07T17:11:59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6"/>
    <x v="119"/>
    <n v="60"/>
    <x v="1"/>
    <x v="6"/>
    <x v="2855"/>
    <d v="2016-01-29T23:34:0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6"/>
    <x v="62"/>
    <n v="24.33"/>
    <x v="1"/>
    <x v="6"/>
    <x v="2856"/>
    <d v="2015-08-08T21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6"/>
    <x v="68"/>
    <n v="500"/>
    <x v="1"/>
    <x v="6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6"/>
    <x v="5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6"/>
    <x v="53"/>
    <n v="35"/>
    <x v="1"/>
    <x v="6"/>
    <x v="2859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6"/>
    <x v="113"/>
    <n v="29.56"/>
    <x v="1"/>
    <x v="6"/>
    <x v="2860"/>
    <d v="2016-06-19T19:12:56"/>
    <x v="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6"/>
    <x v="188"/>
    <n v="26.67"/>
    <x v="1"/>
    <x v="6"/>
    <x v="2861"/>
    <d v="2015-09-24T14:10:48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6"/>
    <x v="50"/>
    <n v="18.329999999999998"/>
    <x v="1"/>
    <x v="6"/>
    <x v="2862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6"/>
    <x v="5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6"/>
    <x v="53"/>
    <n v="13.33"/>
    <x v="1"/>
    <x v="6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6"/>
    <x v="50"/>
    <n v="0"/>
    <x v="1"/>
    <x v="6"/>
    <x v="2865"/>
    <d v="2015-01-06T02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6"/>
    <x v="60"/>
    <n v="22.5"/>
    <x v="1"/>
    <x v="6"/>
    <x v="2866"/>
    <d v="2016-10-14T22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6"/>
    <x v="68"/>
    <n v="50.4"/>
    <x v="1"/>
    <x v="6"/>
    <x v="2867"/>
    <d v="2016-07-04T04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6"/>
    <x v="72"/>
    <n v="105.03"/>
    <x v="1"/>
    <x v="6"/>
    <x v="2868"/>
    <d v="2016-10-05T19:50:54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6"/>
    <x v="60"/>
    <n v="35.4"/>
    <x v="1"/>
    <x v="6"/>
    <x v="2869"/>
    <d v="2016-07-19T14:14:4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6"/>
    <x v="77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6"/>
    <x v="62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6"/>
    <x v="50"/>
    <n v="0"/>
    <x v="1"/>
    <x v="6"/>
    <x v="2872"/>
    <d v="2015-06-20T02:47:18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6"/>
    <x v="151"/>
    <n v="119.13"/>
    <x v="1"/>
    <x v="6"/>
    <x v="2873"/>
    <d v="2015-01-28T19:37:11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6"/>
    <x v="62"/>
    <n v="90.33"/>
    <x v="1"/>
    <x v="6"/>
    <x v="2874"/>
    <d v="2017-01-17T20:16:26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6"/>
    <x v="50"/>
    <n v="2.33"/>
    <x v="1"/>
    <x v="6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6"/>
    <x v="50"/>
    <n v="0"/>
    <x v="1"/>
    <x v="6"/>
    <x v="2876"/>
    <d v="2015-07-16T17:51:19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6"/>
    <x v="57"/>
    <n v="108.33"/>
    <x v="1"/>
    <x v="6"/>
    <x v="2877"/>
    <d v="2016-11-30T17:00:0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6"/>
    <x v="53"/>
    <n v="15.75"/>
    <x v="1"/>
    <x v="6"/>
    <x v="2878"/>
    <d v="2015-07-03T14:46:35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6"/>
    <x v="50"/>
    <n v="29"/>
    <x v="1"/>
    <x v="6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6"/>
    <x v="61"/>
    <n v="96.55"/>
    <x v="1"/>
    <x v="6"/>
    <x v="2880"/>
    <d v="2015-08-20T17:05:0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6"/>
    <x v="50"/>
    <n v="0"/>
    <x v="1"/>
    <x v="6"/>
    <x v="2881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6"/>
    <x v="122"/>
    <n v="63"/>
    <x v="1"/>
    <x v="6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6"/>
    <x v="118"/>
    <n v="381.6"/>
    <x v="1"/>
    <x v="6"/>
    <x v="2883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6"/>
    <x v="50"/>
    <n v="46.25"/>
    <x v="1"/>
    <x v="6"/>
    <x v="2884"/>
    <d v="2014-12-05T17:27:15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6"/>
    <x v="69"/>
    <n v="26"/>
    <x v="1"/>
    <x v="6"/>
    <x v="2885"/>
    <d v="2015-03-14T00:50:0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6"/>
    <x v="62"/>
    <n v="10"/>
    <x v="1"/>
    <x v="6"/>
    <x v="2886"/>
    <d v="2015-09-19T03:59:0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6"/>
    <x v="50"/>
    <n v="5"/>
    <x v="1"/>
    <x v="6"/>
    <x v="2887"/>
    <d v="2015-01-11T10:15:24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6"/>
    <x v="50"/>
    <n v="0"/>
    <x v="1"/>
    <x v="6"/>
    <x v="2888"/>
    <d v="2014-10-18T04:59:00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6"/>
    <x v="151"/>
    <n v="81.569999999999993"/>
    <x v="1"/>
    <x v="6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6"/>
    <x v="60"/>
    <n v="7"/>
    <x v="1"/>
    <x v="6"/>
    <x v="2890"/>
    <d v="2014-08-09T03:00:0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6"/>
    <x v="56"/>
    <n v="27.3"/>
    <x v="1"/>
    <x v="6"/>
    <x v="2891"/>
    <d v="2016-04-15T20:12:08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6"/>
    <x v="114"/>
    <n v="29.41"/>
    <x v="1"/>
    <x v="6"/>
    <x v="2892"/>
    <d v="2014-08-25T21:00:00"/>
    <x v="4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6"/>
    <x v="60"/>
    <n v="12.5"/>
    <x v="1"/>
    <x v="6"/>
    <x v="2893"/>
    <d v="2015-01-09T02:00:00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6"/>
    <x v="50"/>
    <n v="0"/>
    <x v="1"/>
    <x v="6"/>
    <x v="2894"/>
    <d v="2015-04-03T22:40:15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6"/>
    <x v="62"/>
    <n v="5.75"/>
    <x v="1"/>
    <x v="6"/>
    <x v="2895"/>
    <d v="2014-06-22T21:00:00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6"/>
    <x v="70"/>
    <n v="52.08"/>
    <x v="1"/>
    <x v="6"/>
    <x v="2896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6"/>
    <x v="62"/>
    <n v="183.33"/>
    <x v="1"/>
    <x v="6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6"/>
    <x v="65"/>
    <n v="26.33"/>
    <x v="1"/>
    <x v="6"/>
    <x v="2898"/>
    <d v="2015-10-31T15:57:3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6"/>
    <x v="50"/>
    <n v="0"/>
    <x v="1"/>
    <x v="6"/>
    <x v="2899"/>
    <d v="2016-07-24T01:52:38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6"/>
    <x v="353"/>
    <n v="486.43"/>
    <x v="1"/>
    <x v="6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6"/>
    <x v="60"/>
    <n v="3"/>
    <x v="1"/>
    <x v="6"/>
    <x v="2901"/>
    <d v="2015-02-07T21:42:19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6"/>
    <x v="50"/>
    <n v="25"/>
    <x v="1"/>
    <x v="6"/>
    <x v="2902"/>
    <d v="2015-08-24T10:33:16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6"/>
    <x v="60"/>
    <n v="9.75"/>
    <x v="1"/>
    <x v="6"/>
    <x v="2903"/>
    <d v="2015-09-09T04:00:18"/>
    <x v="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6"/>
    <x v="62"/>
    <n v="18.75"/>
    <x v="1"/>
    <x v="6"/>
    <x v="2904"/>
    <d v="2014-11-09T12:0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6"/>
    <x v="82"/>
    <n v="36.590000000000003"/>
    <x v="1"/>
    <x v="6"/>
    <x v="2905"/>
    <d v="2016-09-07T01:21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6"/>
    <x v="114"/>
    <n v="80.709999999999994"/>
    <x v="1"/>
    <x v="6"/>
    <x v="290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6"/>
    <x v="50"/>
    <n v="1"/>
    <x v="1"/>
    <x v="6"/>
    <x v="2907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6"/>
    <x v="56"/>
    <n v="52.8"/>
    <x v="1"/>
    <x v="6"/>
    <x v="2908"/>
    <d v="2016-06-08T17:33:39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6"/>
    <x v="50"/>
    <n v="20"/>
    <x v="1"/>
    <x v="6"/>
    <x v="2909"/>
    <d v="2014-11-25T19:46:0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6"/>
    <x v="50"/>
    <n v="1"/>
    <x v="1"/>
    <x v="6"/>
    <x v="2910"/>
    <d v="2015-06-12T20:11:27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6"/>
    <x v="121"/>
    <n v="46.93"/>
    <x v="1"/>
    <x v="6"/>
    <x v="2911"/>
    <d v="2015-06-27T18:27:06"/>
    <x v="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6"/>
    <x v="51"/>
    <n v="78.08"/>
    <x v="1"/>
    <x v="6"/>
    <x v="2912"/>
    <d v="2016-01-15T03:09:34"/>
    <x v="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6"/>
    <x v="50"/>
    <n v="1"/>
    <x v="1"/>
    <x v="6"/>
    <x v="2913"/>
    <d v="2014-09-06T22:08:59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6"/>
    <x v="50"/>
    <n v="1"/>
    <x v="1"/>
    <x v="6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6"/>
    <x v="220"/>
    <n v="203.67"/>
    <x v="1"/>
    <x v="6"/>
    <x v="2915"/>
    <d v="2016-03-16T08:33:10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6"/>
    <x v="59"/>
    <n v="20.71"/>
    <x v="1"/>
    <x v="6"/>
    <x v="2916"/>
    <d v="2014-05-19T11:26:29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6"/>
    <x v="66"/>
    <n v="48.56"/>
    <x v="1"/>
    <x v="6"/>
    <x v="2917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6"/>
    <x v="117"/>
    <n v="68.099999999999994"/>
    <x v="1"/>
    <x v="6"/>
    <x v="2918"/>
    <d v="2015-10-29T15:06:47"/>
    <x v="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6"/>
    <x v="114"/>
    <n v="8.5"/>
    <x v="1"/>
    <x v="6"/>
    <x v="2919"/>
    <d v="2014-08-05T14:52:09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6"/>
    <x v="117"/>
    <n v="51.62"/>
    <x v="1"/>
    <x v="6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40"/>
    <x v="32"/>
    <n v="43"/>
    <x v="1"/>
    <x v="40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40"/>
    <x v="8"/>
    <n v="83.33"/>
    <x v="1"/>
    <x v="40"/>
    <x v="292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40"/>
    <x v="8"/>
    <n v="30"/>
    <x v="1"/>
    <x v="40"/>
    <x v="2923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40"/>
    <x v="33"/>
    <n v="175.51"/>
    <x v="1"/>
    <x v="40"/>
    <x v="2924"/>
    <d v="2015-05-09T03:59:00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40"/>
    <x v="21"/>
    <n v="231.66"/>
    <x v="1"/>
    <x v="40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40"/>
    <x v="105"/>
    <n v="75"/>
    <x v="1"/>
    <x v="40"/>
    <x v="2926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40"/>
    <x v="26"/>
    <n v="112.14"/>
    <x v="1"/>
    <x v="40"/>
    <x v="2927"/>
    <d v="2014-07-15T05:00:00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40"/>
    <x v="8"/>
    <n v="41.67"/>
    <x v="1"/>
    <x v="40"/>
    <x v="2928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40"/>
    <x v="21"/>
    <n v="255.17"/>
    <x v="1"/>
    <x v="40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40"/>
    <x v="7"/>
    <n v="162.77000000000001"/>
    <x v="1"/>
    <x v="40"/>
    <x v="2930"/>
    <d v="2015-05-07T14:01:04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40"/>
    <x v="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40"/>
    <x v="2"/>
    <n v="85.74"/>
    <x v="1"/>
    <x v="40"/>
    <x v="2932"/>
    <d v="2015-02-21T11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40"/>
    <x v="33"/>
    <n v="47.57"/>
    <x v="1"/>
    <x v="40"/>
    <x v="2933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40"/>
    <x v="29"/>
    <n v="72.97"/>
    <x v="1"/>
    <x v="40"/>
    <x v="2934"/>
    <d v="2014-06-15T15:16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40"/>
    <x v="7"/>
    <n v="90.54"/>
    <x v="1"/>
    <x v="40"/>
    <x v="2935"/>
    <d v="2016-08-29T17:00:0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40"/>
    <x v="30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40"/>
    <x v="18"/>
    <n v="36.36"/>
    <x v="1"/>
    <x v="40"/>
    <x v="2937"/>
    <d v="2014-07-13T10:58:3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40"/>
    <x v="7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40"/>
    <x v="33"/>
    <n v="329.2"/>
    <x v="1"/>
    <x v="40"/>
    <x v="2939"/>
    <d v="2014-08-28T01:00:00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40"/>
    <x v="13"/>
    <n v="81.239999999999995"/>
    <x v="1"/>
    <x v="40"/>
    <x v="2940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38"/>
    <x v="50"/>
    <n v="1"/>
    <x v="1"/>
    <x v="38"/>
    <x v="2941"/>
    <d v="2015-03-01T23:02:35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38"/>
    <x v="68"/>
    <n v="202.23"/>
    <x v="1"/>
    <x v="38"/>
    <x v="2942"/>
    <d v="2015-12-16T20:18:0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38"/>
    <x v="50"/>
    <n v="0"/>
    <x v="1"/>
    <x v="38"/>
    <x v="2943"/>
    <d v="2015-04-13T03:06:20"/>
    <x v="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38"/>
    <x v="60"/>
    <n v="100"/>
    <x v="1"/>
    <x v="38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38"/>
    <x v="50"/>
    <n v="0"/>
    <x v="1"/>
    <x v="38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38"/>
    <x v="50"/>
    <n v="1"/>
    <x v="1"/>
    <x v="38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38"/>
    <x v="65"/>
    <n v="82.46"/>
    <x v="1"/>
    <x v="38"/>
    <x v="2947"/>
    <d v="2016-11-24T17:11:00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38"/>
    <x v="50"/>
    <n v="2.67"/>
    <x v="1"/>
    <x v="38"/>
    <x v="2948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38"/>
    <x v="56"/>
    <n v="12.5"/>
    <x v="1"/>
    <x v="38"/>
    <x v="2949"/>
    <d v="2015-11-19T20:45:17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38"/>
    <x v="50"/>
    <n v="0"/>
    <x v="1"/>
    <x v="38"/>
    <x v="2950"/>
    <d v="2016-01-23T08:45:52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38"/>
    <x v="53"/>
    <n v="18.899999999999999"/>
    <x v="1"/>
    <x v="38"/>
    <x v="2951"/>
    <d v="2014-10-05T19:16:1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38"/>
    <x v="59"/>
    <n v="200.63"/>
    <x v="1"/>
    <x v="38"/>
    <x v="2952"/>
    <d v="2016-10-17T04:00:0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38"/>
    <x v="50"/>
    <n v="201.67"/>
    <x v="1"/>
    <x v="38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38"/>
    <x v="50"/>
    <n v="0"/>
    <x v="1"/>
    <x v="38"/>
    <x v="2954"/>
    <d v="2017-03-16T13:00:03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38"/>
    <x v="64"/>
    <n v="65"/>
    <x v="1"/>
    <x v="38"/>
    <x v="2955"/>
    <d v="2015-06-16T17:47:29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38"/>
    <x v="123"/>
    <n v="66.099999999999994"/>
    <x v="1"/>
    <x v="38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38"/>
    <x v="53"/>
    <n v="93.33"/>
    <x v="1"/>
    <x v="38"/>
    <x v="2957"/>
    <d v="2015-03-27T23:16:12"/>
    <x v="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38"/>
    <x v="50"/>
    <n v="0"/>
    <x v="1"/>
    <x v="38"/>
    <x v="2958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38"/>
    <x v="50"/>
    <n v="0"/>
    <x v="1"/>
    <x v="38"/>
    <x v="2959"/>
    <d v="2016-06-07T00:12:05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38"/>
    <x v="50"/>
    <n v="0"/>
    <x v="1"/>
    <x v="38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6"/>
    <x v="5"/>
    <n v="50.75"/>
    <x v="1"/>
    <x v="6"/>
    <x v="2961"/>
    <d v="2015-03-26T04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6"/>
    <x v="108"/>
    <n v="60.9"/>
    <x v="1"/>
    <x v="6"/>
    <x v="2962"/>
    <d v="2015-03-01T06:59:00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6"/>
    <x v="13"/>
    <n v="109.03"/>
    <x v="1"/>
    <x v="6"/>
    <x v="2963"/>
    <d v="2015-07-02T11:17:04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6"/>
    <x v="7"/>
    <n v="25.69"/>
    <x v="1"/>
    <x v="6"/>
    <x v="2964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6"/>
    <x v="15"/>
    <n v="41.92"/>
    <x v="1"/>
    <x v="6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6"/>
    <x v="35"/>
    <n v="88.77"/>
    <x v="1"/>
    <x v="6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6"/>
    <x v="35"/>
    <n v="80.23"/>
    <x v="1"/>
    <x v="6"/>
    <x v="2967"/>
    <d v="2015-03-09T03:44:52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6"/>
    <x v="6"/>
    <n v="78.94"/>
    <x v="1"/>
    <x v="6"/>
    <x v="2968"/>
    <d v="2016-08-17T03:59:0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6"/>
    <x v="200"/>
    <n v="95.59"/>
    <x v="1"/>
    <x v="6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6"/>
    <x v="6"/>
    <n v="69.89"/>
    <x v="1"/>
    <x v="6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6"/>
    <x v="8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6"/>
    <x v="2"/>
    <n v="123.94"/>
    <x v="1"/>
    <x v="6"/>
    <x v="2972"/>
    <d v="2016-12-05T01:00:0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6"/>
    <x v="215"/>
    <n v="264.85000000000002"/>
    <x v="1"/>
    <x v="6"/>
    <x v="2973"/>
    <d v="2016-01-01T04:00:00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6"/>
    <x v="21"/>
    <n v="58.62"/>
    <x v="1"/>
    <x v="6"/>
    <x v="2974"/>
    <d v="2014-09-26T01:35:00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6"/>
    <x v="8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6"/>
    <x v="193"/>
    <n v="8.57"/>
    <x v="1"/>
    <x v="6"/>
    <x v="2976"/>
    <d v="2016-03-13T12:00:0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6"/>
    <x v="35"/>
    <n v="113.57"/>
    <x v="1"/>
    <x v="6"/>
    <x v="2977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6"/>
    <x v="32"/>
    <n v="60.69"/>
    <x v="1"/>
    <x v="6"/>
    <x v="2978"/>
    <d v="2014-10-20T05:59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6"/>
    <x v="7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6"/>
    <x v="15"/>
    <n v="136.46"/>
    <x v="1"/>
    <x v="6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38"/>
    <x v="32"/>
    <n v="53.16"/>
    <x v="1"/>
    <x v="38"/>
    <x v="2981"/>
    <d v="2015-09-23T13:25:56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38"/>
    <x v="21"/>
    <n v="86.49"/>
    <x v="1"/>
    <x v="38"/>
    <x v="2982"/>
    <d v="2016-02-11T16:29:03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38"/>
    <x v="92"/>
    <n v="155.24"/>
    <x v="1"/>
    <x v="38"/>
    <x v="2983"/>
    <d v="2014-11-11T16:10:36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38"/>
    <x v="8"/>
    <n v="115.08"/>
    <x v="1"/>
    <x v="38"/>
    <x v="2984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38"/>
    <x v="108"/>
    <n v="109.59"/>
    <x v="1"/>
    <x v="38"/>
    <x v="2985"/>
    <d v="2016-10-31T04:00:00"/>
    <x v="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38"/>
    <x v="6"/>
    <n v="45.21"/>
    <x v="1"/>
    <x v="38"/>
    <x v="2986"/>
    <d v="2016-05-01T11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38"/>
    <x v="5"/>
    <n v="104.15"/>
    <x v="1"/>
    <x v="38"/>
    <x v="2987"/>
    <d v="2016-10-13T00:00:00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38"/>
    <x v="8"/>
    <n v="35.71"/>
    <x v="1"/>
    <x v="38"/>
    <x v="2988"/>
    <d v="2016-06-20T08:41:21"/>
    <x v="3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38"/>
    <x v="93"/>
    <n v="97"/>
    <x v="1"/>
    <x v="38"/>
    <x v="2989"/>
    <d v="2015-12-21T04:59:00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38"/>
    <x v="8"/>
    <n v="370.37"/>
    <x v="1"/>
    <x v="38"/>
    <x v="2990"/>
    <d v="2016-01-07T13:47:0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38"/>
    <x v="33"/>
    <n v="94.41"/>
    <x v="1"/>
    <x v="38"/>
    <x v="2991"/>
    <d v="2017-01-27T20:05:30"/>
    <x v="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38"/>
    <x v="2"/>
    <n v="48.98"/>
    <x v="1"/>
    <x v="38"/>
    <x v="2992"/>
    <d v="2016-10-09T18:25:10"/>
    <x v="1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38"/>
    <x v="8"/>
    <n v="45.59"/>
    <x v="1"/>
    <x v="38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38"/>
    <x v="354"/>
    <n v="23.28"/>
    <x v="1"/>
    <x v="38"/>
    <x v="2994"/>
    <d v="2014-10-03T11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38"/>
    <x v="2"/>
    <n v="63.23"/>
    <x v="1"/>
    <x v="38"/>
    <x v="2995"/>
    <d v="2017-01-19T15:57:51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38"/>
    <x v="174"/>
    <n v="153.52000000000001"/>
    <x v="1"/>
    <x v="38"/>
    <x v="2996"/>
    <d v="2015-05-26T21:54:00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38"/>
    <x v="3"/>
    <n v="90.2"/>
    <x v="1"/>
    <x v="38"/>
    <x v="2997"/>
    <d v="2017-02-27T04:59:00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38"/>
    <x v="3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38"/>
    <x v="17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38"/>
    <x v="8"/>
    <n v="62.5"/>
    <x v="1"/>
    <x v="38"/>
    <x v="3000"/>
    <d v="2017-01-31T18:00:0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38"/>
    <x v="355"/>
    <n v="131.38"/>
    <x v="1"/>
    <x v="38"/>
    <x v="3001"/>
    <d v="2016-07-13T21:29:42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38"/>
    <x v="15"/>
    <n v="73.03"/>
    <x v="1"/>
    <x v="38"/>
    <x v="3002"/>
    <d v="2012-12-26T20:04:12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38"/>
    <x v="7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38"/>
    <x v="40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38"/>
    <x v="28"/>
    <n v="108.24"/>
    <x v="1"/>
    <x v="38"/>
    <x v="3005"/>
    <d v="2014-10-06T16:11:45"/>
    <x v="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38"/>
    <x v="29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38"/>
    <x v="144"/>
    <n v="54"/>
    <x v="1"/>
    <x v="38"/>
    <x v="3007"/>
    <d v="2015-04-25T05:11:23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38"/>
    <x v="7"/>
    <n v="116.73"/>
    <x v="1"/>
    <x v="38"/>
    <x v="3008"/>
    <d v="2016-01-21T05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38"/>
    <x v="28"/>
    <n v="233.9"/>
    <x v="1"/>
    <x v="38"/>
    <x v="3009"/>
    <d v="2014-11-26T14:40:4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38"/>
    <x v="137"/>
    <n v="158"/>
    <x v="1"/>
    <x v="38"/>
    <x v="3010"/>
    <d v="2015-02-21T19:58:39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38"/>
    <x v="39"/>
    <n v="14.84"/>
    <x v="1"/>
    <x v="38"/>
    <x v="3011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38"/>
    <x v="16"/>
    <n v="85.18"/>
    <x v="1"/>
    <x v="38"/>
    <x v="3012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38"/>
    <x v="96"/>
    <n v="146.69"/>
    <x v="1"/>
    <x v="38"/>
    <x v="3013"/>
    <d v="2015-06-21T20:04:09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38"/>
    <x v="40"/>
    <n v="50.76"/>
    <x v="1"/>
    <x v="38"/>
    <x v="3014"/>
    <d v="2014-11-05T05:00:00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38"/>
    <x v="33"/>
    <n v="87.7"/>
    <x v="1"/>
    <x v="38"/>
    <x v="3015"/>
    <d v="2014-06-11T04:00:0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38"/>
    <x v="33"/>
    <n v="242.28"/>
    <x v="1"/>
    <x v="38"/>
    <x v="3016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38"/>
    <x v="6"/>
    <n v="146.44999999999999"/>
    <x v="1"/>
    <x v="38"/>
    <x v="3017"/>
    <d v="2014-08-20T20:24:0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38"/>
    <x v="7"/>
    <n v="103.17"/>
    <x v="1"/>
    <x v="38"/>
    <x v="3018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38"/>
    <x v="10"/>
    <n v="80.459999999999994"/>
    <x v="1"/>
    <x v="38"/>
    <x v="3019"/>
    <d v="2014-05-27T03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38"/>
    <x v="7"/>
    <n v="234.67"/>
    <x v="1"/>
    <x v="38"/>
    <x v="3020"/>
    <d v="2015-08-14T20:18:5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38"/>
    <x v="31"/>
    <n v="50.69"/>
    <x v="1"/>
    <x v="38"/>
    <x v="3021"/>
    <d v="2016-11-22T05:59:0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38"/>
    <x v="7"/>
    <n v="162.71"/>
    <x v="1"/>
    <x v="38"/>
    <x v="3022"/>
    <d v="2016-08-27T22:53:29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38"/>
    <x v="33"/>
    <n v="120.17"/>
    <x v="1"/>
    <x v="38"/>
    <x v="3023"/>
    <d v="2015-06-11T16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38"/>
    <x v="351"/>
    <n v="67.7"/>
    <x v="1"/>
    <x v="38"/>
    <x v="3024"/>
    <d v="2012-10-06T23:51:15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38"/>
    <x v="120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38"/>
    <x v="1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38"/>
    <x v="26"/>
    <n v="164.3"/>
    <x v="1"/>
    <x v="38"/>
    <x v="3027"/>
    <d v="2015-03-20T15:54:11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38"/>
    <x v="239"/>
    <n v="84.86"/>
    <x v="1"/>
    <x v="38"/>
    <x v="3028"/>
    <d v="2016-08-15T06:20:25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38"/>
    <x v="5"/>
    <n v="94.55"/>
    <x v="1"/>
    <x v="38"/>
    <x v="3029"/>
    <d v="2014-11-18T04:35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38"/>
    <x v="13"/>
    <n v="45.54"/>
    <x v="1"/>
    <x v="38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38"/>
    <x v="8"/>
    <n v="51.72"/>
    <x v="1"/>
    <x v="38"/>
    <x v="3031"/>
    <d v="2016-10-14T21:10:47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38"/>
    <x v="37"/>
    <n v="50.88"/>
    <x v="1"/>
    <x v="38"/>
    <x v="3032"/>
    <d v="2015-09-11T01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38"/>
    <x v="92"/>
    <n v="191.13"/>
    <x v="1"/>
    <x v="38"/>
    <x v="3033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38"/>
    <x v="40"/>
    <n v="89.31"/>
    <x v="1"/>
    <x v="38"/>
    <x v="3034"/>
    <d v="2016-11-01T03:59:00"/>
    <x v="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38"/>
    <x v="15"/>
    <n v="88.59"/>
    <x v="1"/>
    <x v="38"/>
    <x v="3035"/>
    <d v="2013-05-04T13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38"/>
    <x v="37"/>
    <n v="96.3"/>
    <x v="1"/>
    <x v="38"/>
    <x v="3036"/>
    <d v="2013-08-16T11:59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38"/>
    <x v="182"/>
    <n v="33.31"/>
    <x v="1"/>
    <x v="38"/>
    <x v="3037"/>
    <d v="2010-10-02T04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38"/>
    <x v="7"/>
    <n v="37.22"/>
    <x v="1"/>
    <x v="38"/>
    <x v="3038"/>
    <d v="2016-03-04T06:03:17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38"/>
    <x v="15"/>
    <n v="92.13"/>
    <x v="1"/>
    <x v="38"/>
    <x v="3039"/>
    <d v="2013-12-29T07:59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38"/>
    <x v="29"/>
    <n v="76.790000000000006"/>
    <x v="1"/>
    <x v="38"/>
    <x v="3040"/>
    <d v="2015-06-26T23:00:00"/>
    <x v="8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38"/>
    <x v="5"/>
    <n v="96.53"/>
    <x v="1"/>
    <x v="38"/>
    <x v="3041"/>
    <d v="2016-01-20T20:50:48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38"/>
    <x v="30"/>
    <n v="51.89"/>
    <x v="1"/>
    <x v="38"/>
    <x v="3042"/>
    <d v="2015-10-06T16:30:47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38"/>
    <x v="5"/>
    <n v="128.91"/>
    <x v="1"/>
    <x v="38"/>
    <x v="3043"/>
    <d v="2015-04-16T02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38"/>
    <x v="15"/>
    <n v="84.11"/>
    <x v="1"/>
    <x v="38"/>
    <x v="3044"/>
    <d v="2016-02-02T17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38"/>
    <x v="18"/>
    <n v="82.94"/>
    <x v="1"/>
    <x v="38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38"/>
    <x v="87"/>
    <n v="259.95"/>
    <x v="1"/>
    <x v="38"/>
    <x v="304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38"/>
    <x v="328"/>
    <n v="37.25"/>
    <x v="1"/>
    <x v="38"/>
    <x v="3047"/>
    <d v="2016-04-27T13:16:00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38"/>
    <x v="183"/>
    <n v="177.02"/>
    <x v="1"/>
    <x v="38"/>
    <x v="3048"/>
    <d v="2014-12-31T21:22:0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38"/>
    <x v="13"/>
    <n v="74.069999999999993"/>
    <x v="1"/>
    <x v="38"/>
    <x v="3049"/>
    <d v="2015-06-14T00:20:55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38"/>
    <x v="6"/>
    <n v="70.67"/>
    <x v="1"/>
    <x v="38"/>
    <x v="3050"/>
    <d v="2016-05-05T04:02:40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38"/>
    <x v="148"/>
    <n v="23.63"/>
    <x v="1"/>
    <x v="38"/>
    <x v="3051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38"/>
    <x v="50"/>
    <n v="37.5"/>
    <x v="1"/>
    <x v="38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38"/>
    <x v="5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38"/>
    <x v="50"/>
    <n v="0"/>
    <x v="1"/>
    <x v="38"/>
    <x v="3054"/>
    <d v="2015-03-02T01:04:00"/>
    <x v="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38"/>
    <x v="50"/>
    <n v="1"/>
    <x v="1"/>
    <x v="38"/>
    <x v="3055"/>
    <d v="2015-01-09T22:59:5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38"/>
    <x v="50"/>
    <n v="0"/>
    <x v="1"/>
    <x v="38"/>
    <x v="3056"/>
    <d v="2014-09-29T15:16:24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38"/>
    <x v="50"/>
    <n v="0"/>
    <x v="1"/>
    <x v="38"/>
    <x v="3057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38"/>
    <x v="50"/>
    <n v="1"/>
    <x v="1"/>
    <x v="38"/>
    <x v="3058"/>
    <d v="2016-05-20T08:59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38"/>
    <x v="56"/>
    <n v="41"/>
    <x v="1"/>
    <x v="38"/>
    <x v="3059"/>
    <d v="2014-08-08T22:27:26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38"/>
    <x v="50"/>
    <n v="55.83"/>
    <x v="1"/>
    <x v="38"/>
    <x v="3060"/>
    <d v="2015-09-28T06:35:34"/>
    <x v="3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38"/>
    <x v="5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38"/>
    <x v="356"/>
    <n v="99.76"/>
    <x v="1"/>
    <x v="38"/>
    <x v="3062"/>
    <d v="2015-09-30T18:00:00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38"/>
    <x v="68"/>
    <n v="25.52"/>
    <x v="1"/>
    <x v="38"/>
    <x v="3063"/>
    <d v="2016-10-22T22:08:58"/>
    <x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38"/>
    <x v="57"/>
    <n v="117.65"/>
    <x v="1"/>
    <x v="38"/>
    <x v="3064"/>
    <d v="2015-11-22T06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38"/>
    <x v="50"/>
    <n v="5"/>
    <x v="1"/>
    <x v="38"/>
    <x v="3065"/>
    <d v="2014-07-30T01:19:32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38"/>
    <x v="81"/>
    <n v="2796.67"/>
    <x v="1"/>
    <x v="38"/>
    <x v="3066"/>
    <d v="2016-07-10T05:28:57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38"/>
    <x v="56"/>
    <n v="200"/>
    <x v="1"/>
    <x v="38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38"/>
    <x v="50"/>
    <n v="87.5"/>
    <x v="1"/>
    <x v="38"/>
    <x v="3068"/>
    <d v="2015-10-16T16:35:52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38"/>
    <x v="51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38"/>
    <x v="56"/>
    <n v="20.88"/>
    <x v="1"/>
    <x v="38"/>
    <x v="3070"/>
    <d v="2016-12-07T17:36:09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38"/>
    <x v="64"/>
    <n v="61.31"/>
    <x v="1"/>
    <x v="38"/>
    <x v="3071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38"/>
    <x v="50"/>
    <n v="1"/>
    <x v="1"/>
    <x v="38"/>
    <x v="3072"/>
    <d v="2016-10-30T01:46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38"/>
    <x v="50"/>
    <n v="92.14"/>
    <x v="1"/>
    <x v="38"/>
    <x v="3073"/>
    <d v="2015-06-14T19:19:00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38"/>
    <x v="50"/>
    <n v="7.33"/>
    <x v="1"/>
    <x v="38"/>
    <x v="3074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38"/>
    <x v="114"/>
    <n v="64.8"/>
    <x v="1"/>
    <x v="38"/>
    <x v="3075"/>
    <d v="2016-08-19T02:27:20"/>
    <x v="3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38"/>
    <x v="77"/>
    <n v="30.12"/>
    <x v="1"/>
    <x v="38"/>
    <x v="3076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38"/>
    <x v="50"/>
    <n v="52.5"/>
    <x v="1"/>
    <x v="38"/>
    <x v="3077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38"/>
    <x v="50"/>
    <n v="23.67"/>
    <x v="1"/>
    <x v="38"/>
    <x v="3078"/>
    <d v="2015-02-26T03:19:55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38"/>
    <x v="60"/>
    <n v="415.78"/>
    <x v="1"/>
    <x v="38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38"/>
    <x v="50"/>
    <n v="53.71"/>
    <x v="1"/>
    <x v="38"/>
    <x v="308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38"/>
    <x v="50"/>
    <n v="420.6"/>
    <x v="1"/>
    <x v="38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38"/>
    <x v="50"/>
    <n v="0"/>
    <x v="1"/>
    <x v="38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38"/>
    <x v="50"/>
    <n v="18.670000000000002"/>
    <x v="1"/>
    <x v="38"/>
    <x v="3083"/>
    <d v="2014-09-01T05:00:00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38"/>
    <x v="81"/>
    <n v="78.33"/>
    <x v="1"/>
    <x v="38"/>
    <x v="3084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38"/>
    <x v="53"/>
    <n v="67.78"/>
    <x v="1"/>
    <x v="38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38"/>
    <x v="50"/>
    <n v="16.670000000000002"/>
    <x v="1"/>
    <x v="38"/>
    <x v="3086"/>
    <d v="2015-08-17T16:05:59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38"/>
    <x v="60"/>
    <n v="62.5"/>
    <x v="1"/>
    <x v="38"/>
    <x v="3087"/>
    <d v="2016-12-21T04:36:3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38"/>
    <x v="50"/>
    <n v="42"/>
    <x v="1"/>
    <x v="38"/>
    <x v="3088"/>
    <d v="2015-01-08T13:41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38"/>
    <x v="61"/>
    <n v="130.09"/>
    <x v="1"/>
    <x v="38"/>
    <x v="3089"/>
    <d v="2016-07-09T01:59:00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38"/>
    <x v="62"/>
    <n v="1270.22"/>
    <x v="1"/>
    <x v="38"/>
    <x v="3090"/>
    <d v="2015-05-01T18:39:05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38"/>
    <x v="63"/>
    <n v="88.44"/>
    <x v="1"/>
    <x v="38"/>
    <x v="3091"/>
    <d v="2016-08-14T22:45:4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38"/>
    <x v="60"/>
    <n v="56.34"/>
    <x v="1"/>
    <x v="38"/>
    <x v="3092"/>
    <d v="2015-10-15T22:00:0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38"/>
    <x v="61"/>
    <n v="53.53"/>
    <x v="1"/>
    <x v="38"/>
    <x v="3093"/>
    <d v="2014-06-01T03:59:00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38"/>
    <x v="50"/>
    <n v="25"/>
    <x v="1"/>
    <x v="38"/>
    <x v="3094"/>
    <d v="2015-09-20T19:05:56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38"/>
    <x v="50"/>
    <n v="50"/>
    <x v="1"/>
    <x v="38"/>
    <x v="3095"/>
    <d v="2016-08-01T00:36:2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38"/>
    <x v="65"/>
    <n v="56.79"/>
    <x v="1"/>
    <x v="38"/>
    <x v="3096"/>
    <d v="2015-05-20T19:48:46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38"/>
    <x v="123"/>
    <n v="40.83"/>
    <x v="1"/>
    <x v="38"/>
    <x v="3097"/>
    <d v="2016-10-07T14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38"/>
    <x v="65"/>
    <n v="65.11"/>
    <x v="1"/>
    <x v="38"/>
    <x v="3098"/>
    <d v="2016-02-08T00:17:00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38"/>
    <x v="51"/>
    <n v="55.6"/>
    <x v="1"/>
    <x v="38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38"/>
    <x v="77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38"/>
    <x v="81"/>
    <n v="25"/>
    <x v="1"/>
    <x v="38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38"/>
    <x v="115"/>
    <n v="69.53"/>
    <x v="1"/>
    <x v="38"/>
    <x v="3102"/>
    <d v="2016-08-23T08:10:18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38"/>
    <x v="50"/>
    <n v="5.5"/>
    <x v="1"/>
    <x v="38"/>
    <x v="3103"/>
    <d v="2015-06-12T03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38"/>
    <x v="75"/>
    <n v="237"/>
    <x v="1"/>
    <x v="38"/>
    <x v="3104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38"/>
    <x v="7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38"/>
    <x v="65"/>
    <n v="10.25"/>
    <x v="1"/>
    <x v="38"/>
    <x v="3106"/>
    <d v="2015-09-16T22:00:00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38"/>
    <x v="68"/>
    <n v="272.58999999999997"/>
    <x v="1"/>
    <x v="38"/>
    <x v="3107"/>
    <d v="2015-05-11T19:32:31"/>
    <x v="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38"/>
    <x v="50"/>
    <n v="13"/>
    <x v="1"/>
    <x v="38"/>
    <x v="3108"/>
    <d v="2015-04-28T15:19:54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38"/>
    <x v="78"/>
    <n v="58.18"/>
    <x v="1"/>
    <x v="38"/>
    <x v="3109"/>
    <d v="2014-08-28T03:00:10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38"/>
    <x v="5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38"/>
    <x v="117"/>
    <n v="70.11"/>
    <x v="1"/>
    <x v="38"/>
    <x v="3111"/>
    <d v="2014-10-04T14:17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38"/>
    <x v="62"/>
    <n v="57.89"/>
    <x v="1"/>
    <x v="38"/>
    <x v="3112"/>
    <d v="2016-11-01T02:55:34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38"/>
    <x v="65"/>
    <n v="125.27"/>
    <x v="1"/>
    <x v="38"/>
    <x v="3113"/>
    <d v="2015-04-17T17:33:02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38"/>
    <x v="50"/>
    <n v="0"/>
    <x v="1"/>
    <x v="38"/>
    <x v="3114"/>
    <d v="2014-09-21T15:10:5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38"/>
    <x v="56"/>
    <n v="300"/>
    <x v="1"/>
    <x v="38"/>
    <x v="3115"/>
    <d v="2016-06-05T10:43:47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38"/>
    <x v="219"/>
    <n v="43"/>
    <x v="1"/>
    <x v="38"/>
    <x v="3116"/>
    <d v="2015-04-01T12:22:05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38"/>
    <x v="50"/>
    <n v="1"/>
    <x v="1"/>
    <x v="38"/>
    <x v="3117"/>
    <d v="2016-05-27T13:12:00"/>
    <x v="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38"/>
    <x v="50"/>
    <n v="775"/>
    <x v="1"/>
    <x v="38"/>
    <x v="3118"/>
    <d v="2016-07-02T15:35:23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38"/>
    <x v="50"/>
    <n v="5"/>
    <x v="1"/>
    <x v="38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38"/>
    <x v="50"/>
    <n v="12.8"/>
    <x v="1"/>
    <x v="38"/>
    <x v="3120"/>
    <d v="2016-05-05T21:36:36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38"/>
    <x v="60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38"/>
    <x v="74"/>
    <n v="58"/>
    <x v="1"/>
    <x v="38"/>
    <x v="3122"/>
    <d v="2016-11-09T23:22:1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38"/>
    <x v="149"/>
    <n v="244.8"/>
    <x v="1"/>
    <x v="38"/>
    <x v="3123"/>
    <d v="2016-07-09T23:49:58"/>
    <x v="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38"/>
    <x v="50"/>
    <n v="6.5"/>
    <x v="1"/>
    <x v="38"/>
    <x v="3124"/>
    <d v="2015-02-02T18:43:21"/>
    <x v="4"/>
  </r>
  <r>
    <n v="3125"/>
    <s v="N/A (Canceled)"/>
    <s v="N/A"/>
    <n v="1500000"/>
    <n v="0"/>
    <x v="1"/>
    <s v="US"/>
    <s v="USD"/>
    <n v="1452142672"/>
    <x v="3125"/>
    <b v="0"/>
    <n v="0"/>
    <b v="0"/>
    <x v="38"/>
    <x v="50"/>
    <n v="0"/>
    <x v="1"/>
    <x v="38"/>
    <x v="3125"/>
    <d v="2016-01-07T04:57:52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38"/>
    <x v="65"/>
    <n v="61.18"/>
    <x v="1"/>
    <x v="38"/>
    <x v="3126"/>
    <d v="2016-03-27T23:26:0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38"/>
    <x v="50"/>
    <n v="0"/>
    <x v="1"/>
    <x v="38"/>
    <x v="3127"/>
    <d v="2015-03-01T20:33:49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6"/>
    <x v="15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6"/>
    <x v="60"/>
    <n v="10"/>
    <x v="1"/>
    <x v="6"/>
    <x v="3129"/>
    <d v="2017-04-18T19:13:39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6"/>
    <x v="65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6"/>
    <x v="63"/>
    <n v="53.75"/>
    <x v="1"/>
    <x v="6"/>
    <x v="3131"/>
    <d v="2017-04-08T12:54:05"/>
    <x v="2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6"/>
    <x v="50"/>
    <n v="10"/>
    <x v="1"/>
    <x v="6"/>
    <x v="3132"/>
    <d v="2017-04-21T07:24:2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6"/>
    <x v="29"/>
    <n v="33.75"/>
    <x v="1"/>
    <x v="6"/>
    <x v="3133"/>
    <d v="2017-03-24T12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6"/>
    <x v="61"/>
    <n v="18.75"/>
    <x v="1"/>
    <x v="6"/>
    <x v="3134"/>
    <d v="2017-03-27T16:16:59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6"/>
    <x v="70"/>
    <n v="23.14"/>
    <x v="1"/>
    <x v="6"/>
    <x v="3135"/>
    <d v="2017-04-04T03:38:4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6"/>
    <x v="30"/>
    <n v="29.05"/>
    <x v="1"/>
    <x v="6"/>
    <x v="3136"/>
    <d v="2017-03-31T22:59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6"/>
    <x v="56"/>
    <n v="50"/>
    <x v="1"/>
    <x v="6"/>
    <x v="3137"/>
    <d v="2017-05-03T19:12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6"/>
    <x v="50"/>
    <n v="0"/>
    <x v="1"/>
    <x v="6"/>
    <x v="3138"/>
    <d v="2017-04-03T15:30:0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6"/>
    <x v="62"/>
    <n v="450"/>
    <x v="1"/>
    <x v="6"/>
    <x v="3139"/>
    <d v="2017-03-25T04:33:0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6"/>
    <x v="60"/>
    <n v="24"/>
    <x v="1"/>
    <x v="6"/>
    <x v="3140"/>
    <d v="2017-04-07T16:15:0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6"/>
    <x v="221"/>
    <n v="32.25"/>
    <x v="1"/>
    <x v="6"/>
    <x v="3141"/>
    <d v="2017-04-16T20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6"/>
    <x v="53"/>
    <n v="15"/>
    <x v="1"/>
    <x v="6"/>
    <x v="3142"/>
    <d v="2017-03-19T11:18:59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6"/>
    <x v="50"/>
    <n v="0"/>
    <x v="1"/>
    <x v="6"/>
    <x v="3143"/>
    <d v="2017-04-09T08:35:56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6"/>
    <x v="150"/>
    <n v="251.33"/>
    <x v="1"/>
    <x v="6"/>
    <x v="3144"/>
    <d v="2017-03-19T06:00:00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6"/>
    <x v="50"/>
    <n v="0"/>
    <x v="1"/>
    <x v="6"/>
    <x v="3145"/>
    <d v="2017-03-27T23:58:54"/>
    <x v="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6"/>
    <x v="57"/>
    <n v="437.5"/>
    <x v="1"/>
    <x v="6"/>
    <x v="3146"/>
    <d v="2017-04-16T15:22:46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6"/>
    <x v="90"/>
    <n v="110.35"/>
    <x v="1"/>
    <x v="6"/>
    <x v="3147"/>
    <d v="2014-11-07T00:15:55"/>
    <x v="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6"/>
    <x v="26"/>
    <n v="41.42"/>
    <x v="1"/>
    <x v="6"/>
    <x v="3148"/>
    <d v="2014-10-01T04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6"/>
    <x v="3"/>
    <n v="52"/>
    <x v="1"/>
    <x v="6"/>
    <x v="3149"/>
    <d v="2012-12-07T02:00:00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6"/>
    <x v="7"/>
    <n v="33.99"/>
    <x v="1"/>
    <x v="6"/>
    <x v="3150"/>
    <d v="2011-01-25T04:00:00"/>
    <x v="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6"/>
    <x v="8"/>
    <n v="103.35"/>
    <x v="1"/>
    <x v="6"/>
    <x v="3151"/>
    <d v="2014-09-10T20:09:34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6"/>
    <x v="6"/>
    <n v="34.79"/>
    <x v="1"/>
    <x v="6"/>
    <x v="3152"/>
    <d v="2013-11-02T20:49:27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6"/>
    <x v="357"/>
    <n v="41.77"/>
    <x v="1"/>
    <x v="6"/>
    <x v="3153"/>
    <d v="2011-05-01T04:59:00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6"/>
    <x v="40"/>
    <n v="64.27"/>
    <x v="1"/>
    <x v="6"/>
    <x v="3154"/>
    <d v="2012-04-01T20:00:58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6"/>
    <x v="192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6"/>
    <x v="21"/>
    <n v="62.92"/>
    <x v="1"/>
    <x v="6"/>
    <x v="3156"/>
    <d v="2012-06-01T22:52:24"/>
    <x v="7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6"/>
    <x v="7"/>
    <n v="98.54"/>
    <x v="1"/>
    <x v="6"/>
    <x v="3157"/>
    <d v="2014-07-19T05:00:00"/>
    <x v="6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6"/>
    <x v="35"/>
    <n v="82.61"/>
    <x v="1"/>
    <x v="6"/>
    <x v="3158"/>
    <d v="2013-07-22T20:09:12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6"/>
    <x v="18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6"/>
    <x v="21"/>
    <n v="80.16"/>
    <x v="1"/>
    <x v="6"/>
    <x v="3160"/>
    <d v="2014-08-13T04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6"/>
    <x v="2"/>
    <n v="28.41"/>
    <x v="1"/>
    <x v="6"/>
    <x v="3161"/>
    <d v="2014-10-15T12:52:02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6"/>
    <x v="37"/>
    <n v="80.73"/>
    <x v="1"/>
    <x v="6"/>
    <x v="3162"/>
    <d v="2014-07-07T02:00:00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6"/>
    <x v="38"/>
    <n v="200.69"/>
    <x v="1"/>
    <x v="6"/>
    <x v="3163"/>
    <d v="2014-06-15T18:05:2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6"/>
    <x v="13"/>
    <n v="37.590000000000003"/>
    <x v="1"/>
    <x v="6"/>
    <x v="3164"/>
    <d v="2014-06-09T19:20:15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6"/>
    <x v="200"/>
    <n v="58.1"/>
    <x v="1"/>
    <x v="6"/>
    <x v="3165"/>
    <d v="2011-05-03T03:59:00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6"/>
    <x v="12"/>
    <n v="60.3"/>
    <x v="1"/>
    <x v="6"/>
    <x v="3166"/>
    <d v="2014-11-26T07:59:00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6"/>
    <x v="31"/>
    <n v="63.36"/>
    <x v="1"/>
    <x v="6"/>
    <x v="3167"/>
    <d v="2014-08-02T04:13:01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6"/>
    <x v="39"/>
    <n v="50.9"/>
    <x v="1"/>
    <x v="6"/>
    <x v="3168"/>
    <d v="2014-06-13T22:00:00"/>
    <x v="7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6"/>
    <x v="3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6"/>
    <x v="20"/>
    <n v="31.62"/>
    <x v="1"/>
    <x v="6"/>
    <x v="3170"/>
    <d v="2014-07-02T04:00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6"/>
    <x v="15"/>
    <n v="65.099999999999994"/>
    <x v="1"/>
    <x v="6"/>
    <x v="3171"/>
    <d v="2016-05-06T14:35:58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6"/>
    <x v="41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6"/>
    <x v="33"/>
    <n v="139.19"/>
    <x v="1"/>
    <x v="6"/>
    <x v="3173"/>
    <d v="2014-09-26T21:04:52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6"/>
    <x v="7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6"/>
    <x v="5"/>
    <n v="91.3"/>
    <x v="1"/>
    <x v="6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6"/>
    <x v="41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6"/>
    <x v="16"/>
    <n v="57.55"/>
    <x v="1"/>
    <x v="6"/>
    <x v="3177"/>
    <d v="2014-06-21T16:00:09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6"/>
    <x v="174"/>
    <n v="33.03"/>
    <x v="1"/>
    <x v="6"/>
    <x v="3178"/>
    <d v="2014-07-16T14:31:15"/>
    <x v="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6"/>
    <x v="35"/>
    <n v="77.34"/>
    <x v="1"/>
    <x v="6"/>
    <x v="3179"/>
    <d v="2013-05-06T16:51:11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6"/>
    <x v="28"/>
    <n v="31.93"/>
    <x v="1"/>
    <x v="6"/>
    <x v="3180"/>
    <d v="2014-06-20T09:54:09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6"/>
    <x v="15"/>
    <n v="36.33"/>
    <x v="1"/>
    <x v="6"/>
    <x v="3181"/>
    <d v="2014-06-15T16:00:00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6"/>
    <x v="7"/>
    <n v="46.77"/>
    <x v="1"/>
    <x v="6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6"/>
    <x v="15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6"/>
    <x v="13"/>
    <n v="100.22"/>
    <x v="1"/>
    <x v="6"/>
    <x v="3184"/>
    <d v="2014-07-01T23:50:3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6"/>
    <x v="8"/>
    <n v="41.67"/>
    <x v="1"/>
    <x v="6"/>
    <x v="3185"/>
    <d v="2014-07-16T23:27:21"/>
    <x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6"/>
    <x v="21"/>
    <n v="46.71"/>
    <x v="1"/>
    <x v="6"/>
    <x v="3186"/>
    <d v="2014-09-16T21:00:0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6"/>
    <x v="31"/>
    <n v="71.489999999999995"/>
    <x v="1"/>
    <x v="6"/>
    <x v="3187"/>
    <d v="2014-08-04T15:59:3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40"/>
    <x v="187"/>
    <n v="14.44"/>
    <x v="1"/>
    <x v="40"/>
    <x v="3188"/>
    <d v="2015-06-10T09:58:22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40"/>
    <x v="81"/>
    <n v="356.84"/>
    <x v="1"/>
    <x v="40"/>
    <x v="3189"/>
    <d v="2015-05-24T08:18:52"/>
    <x v="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40"/>
    <x v="50"/>
    <n v="0"/>
    <x v="1"/>
    <x v="40"/>
    <x v="3190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40"/>
    <x v="65"/>
    <n v="37.75"/>
    <x v="1"/>
    <x v="40"/>
    <x v="3191"/>
    <d v="2016-08-16T18:07:4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40"/>
    <x v="60"/>
    <n v="12.75"/>
    <x v="1"/>
    <x v="40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40"/>
    <x v="81"/>
    <n v="24.46"/>
    <x v="1"/>
    <x v="40"/>
    <x v="3193"/>
    <d v="2015-02-20T23:14:16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40"/>
    <x v="50"/>
    <n v="0"/>
    <x v="1"/>
    <x v="40"/>
    <x v="3194"/>
    <d v="2015-07-27T01:29:58"/>
    <x v="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40"/>
    <x v="155"/>
    <n v="53.08"/>
    <x v="1"/>
    <x v="40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40"/>
    <x v="50"/>
    <n v="300"/>
    <x v="1"/>
    <x v="40"/>
    <x v="3196"/>
    <d v="2015-08-01T14:00: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40"/>
    <x v="57"/>
    <n v="286.25"/>
    <x v="1"/>
    <x v="40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40"/>
    <x v="50"/>
    <n v="36.67"/>
    <x v="1"/>
    <x v="40"/>
    <x v="3198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40"/>
    <x v="221"/>
    <n v="49.21"/>
    <x v="1"/>
    <x v="40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40"/>
    <x v="50"/>
    <n v="1"/>
    <x v="1"/>
    <x v="40"/>
    <x v="3200"/>
    <d v="2016-04-30T05:34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40"/>
    <x v="60"/>
    <n v="12.5"/>
    <x v="1"/>
    <x v="40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40"/>
    <x v="358"/>
    <n v="109.04"/>
    <x v="1"/>
    <x v="40"/>
    <x v="3202"/>
    <d v="2015-12-14T05:59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40"/>
    <x v="78"/>
    <n v="41.67"/>
    <x v="1"/>
    <x v="40"/>
    <x v="3203"/>
    <d v="2015-09-25T23:43:42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40"/>
    <x v="50"/>
    <n v="0"/>
    <x v="1"/>
    <x v="40"/>
    <x v="3204"/>
    <d v="2015-07-17T16:14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40"/>
    <x v="56"/>
    <n v="22.75"/>
    <x v="1"/>
    <x v="40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40"/>
    <x v="50"/>
    <n v="0"/>
    <x v="1"/>
    <x v="40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40"/>
    <x v="132"/>
    <n v="70.83"/>
    <x v="1"/>
    <x v="40"/>
    <x v="32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6"/>
    <x v="3"/>
    <n v="63.11"/>
    <x v="1"/>
    <x v="6"/>
    <x v="3208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6"/>
    <x v="17"/>
    <n v="50.16"/>
    <x v="1"/>
    <x v="6"/>
    <x v="3209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6"/>
    <x v="9"/>
    <n v="62.88"/>
    <x v="1"/>
    <x v="6"/>
    <x v="3210"/>
    <d v="2012-06-01T03:59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6"/>
    <x v="28"/>
    <n v="85.53"/>
    <x v="1"/>
    <x v="6"/>
    <x v="3211"/>
    <d v="2014-08-15T02:00:00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6"/>
    <x v="9"/>
    <n v="53.72"/>
    <x v="1"/>
    <x v="6"/>
    <x v="3212"/>
    <d v="2014-08-08T19:05:5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6"/>
    <x v="8"/>
    <n v="127.81"/>
    <x v="1"/>
    <x v="6"/>
    <x v="3213"/>
    <d v="2015-07-26T18:19:19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6"/>
    <x v="21"/>
    <n v="106.57"/>
    <x v="1"/>
    <x v="6"/>
    <x v="3214"/>
    <d v="2016-01-05T23:55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6"/>
    <x v="8"/>
    <n v="262.11"/>
    <x v="1"/>
    <x v="6"/>
    <x v="3215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6"/>
    <x v="8"/>
    <n v="57.17"/>
    <x v="1"/>
    <x v="6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6"/>
    <x v="31"/>
    <n v="50.2"/>
    <x v="1"/>
    <x v="6"/>
    <x v="3217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6"/>
    <x v="21"/>
    <n v="66.59"/>
    <x v="1"/>
    <x v="6"/>
    <x v="3218"/>
    <d v="2014-12-31T00:00:00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6"/>
    <x v="8"/>
    <n v="168.25"/>
    <x v="1"/>
    <x v="6"/>
    <x v="3219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6"/>
    <x v="7"/>
    <n v="256.37"/>
    <x v="1"/>
    <x v="6"/>
    <x v="3220"/>
    <d v="2017-03-12T21:00:0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6"/>
    <x v="33"/>
    <n v="36.61"/>
    <x v="1"/>
    <x v="6"/>
    <x v="3221"/>
    <d v="2015-07-05T16:43:23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6"/>
    <x v="105"/>
    <n v="37.14"/>
    <x v="1"/>
    <x v="6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6"/>
    <x v="5"/>
    <n v="45.88"/>
    <x v="1"/>
    <x v="6"/>
    <x v="3223"/>
    <d v="2015-08-20T20:02:56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6"/>
    <x v="21"/>
    <n v="141.71"/>
    <x v="1"/>
    <x v="6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6"/>
    <x v="21"/>
    <n v="52.49"/>
    <x v="1"/>
    <x v="6"/>
    <x v="3225"/>
    <d v="2016-06-03T21:00:0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6"/>
    <x v="3"/>
    <n v="59.52"/>
    <x v="1"/>
    <x v="6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6"/>
    <x v="105"/>
    <n v="50"/>
    <x v="1"/>
    <x v="6"/>
    <x v="3227"/>
    <d v="2017-01-17T21:10:36"/>
    <x v="3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6"/>
    <x v="21"/>
    <n v="193.62"/>
    <x v="1"/>
    <x v="6"/>
    <x v="3228"/>
    <d v="2015-12-17T04:59:00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6"/>
    <x v="29"/>
    <n v="106.8"/>
    <x v="1"/>
    <x v="6"/>
    <x v="3229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6"/>
    <x v="5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6"/>
    <x v="164"/>
    <n v="57.5"/>
    <x v="1"/>
    <x v="6"/>
    <x v="3231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6"/>
    <x v="26"/>
    <n v="50.46"/>
    <x v="1"/>
    <x v="6"/>
    <x v="3232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6"/>
    <x v="17"/>
    <n v="97.38"/>
    <x v="1"/>
    <x v="6"/>
    <x v="3233"/>
    <d v="2017-03-02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6"/>
    <x v="8"/>
    <n v="34.92"/>
    <x v="1"/>
    <x v="6"/>
    <x v="3234"/>
    <d v="2017-02-01T23:31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6"/>
    <x v="33"/>
    <n v="85.53"/>
    <x v="1"/>
    <x v="6"/>
    <x v="3235"/>
    <d v="2016-07-01T08:20:5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6"/>
    <x v="7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6"/>
    <x v="7"/>
    <n v="131.13999999999999"/>
    <x v="1"/>
    <x v="6"/>
    <x v="3237"/>
    <d v="2015-09-29T03:59:0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6"/>
    <x v="20"/>
    <n v="39.81"/>
    <x v="1"/>
    <x v="6"/>
    <x v="3238"/>
    <d v="2015-07-01T12:14:58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6"/>
    <x v="6"/>
    <n v="59.7"/>
    <x v="1"/>
    <x v="6"/>
    <x v="3239"/>
    <d v="2015-10-25T23:59:0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6"/>
    <x v="7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6"/>
    <x v="41"/>
    <n v="58.69"/>
    <x v="1"/>
    <x v="6"/>
    <x v="3241"/>
    <d v="2014-10-14T06:59:00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6"/>
    <x v="37"/>
    <n v="69.569999999999993"/>
    <x v="1"/>
    <x v="6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6"/>
    <x v="33"/>
    <n v="115.87"/>
    <x v="1"/>
    <x v="6"/>
    <x v="3243"/>
    <d v="2015-10-09T00:00:00"/>
    <x v="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6"/>
    <x v="33"/>
    <n v="23.87"/>
    <x v="1"/>
    <x v="6"/>
    <x v="3244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6"/>
    <x v="3"/>
    <n v="81.13"/>
    <x v="1"/>
    <x v="6"/>
    <x v="3245"/>
    <d v="2015-06-12T02:00:00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6"/>
    <x v="38"/>
    <n v="57.63"/>
    <x v="1"/>
    <x v="6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6"/>
    <x v="6"/>
    <n v="46.43"/>
    <x v="1"/>
    <x v="6"/>
    <x v="3247"/>
    <d v="2015-07-12T10:25:12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6"/>
    <x v="7"/>
    <n v="60.48"/>
    <x v="1"/>
    <x v="6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6"/>
    <x v="2"/>
    <n v="65.58"/>
    <x v="1"/>
    <x v="6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6"/>
    <x v="21"/>
    <n v="119.19"/>
    <x v="1"/>
    <x v="6"/>
    <x v="3250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6"/>
    <x v="38"/>
    <n v="83.05"/>
    <x v="1"/>
    <x v="6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6"/>
    <x v="30"/>
    <n v="57.52"/>
    <x v="1"/>
    <x v="6"/>
    <x v="3252"/>
    <d v="2016-09-07T11:20:40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6"/>
    <x v="21"/>
    <n v="177.09"/>
    <x v="1"/>
    <x v="6"/>
    <x v="3253"/>
    <d v="2016-09-08T03:45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6"/>
    <x v="7"/>
    <n v="70.77"/>
    <x v="1"/>
    <x v="6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6"/>
    <x v="21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6"/>
    <x v="30"/>
    <n v="72.760000000000005"/>
    <x v="1"/>
    <x v="6"/>
    <x v="3256"/>
    <d v="2015-06-11T03:59:00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6"/>
    <x v="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6"/>
    <x v="2"/>
    <n v="98.2"/>
    <x v="1"/>
    <x v="6"/>
    <x v="3258"/>
    <d v="2015-01-08T21:17:41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6"/>
    <x v="6"/>
    <n v="251.74"/>
    <x v="1"/>
    <x v="6"/>
    <x v="3259"/>
    <d v="2016-10-01T03:59:0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6"/>
    <x v="15"/>
    <n v="74.819999999999993"/>
    <x v="1"/>
    <x v="6"/>
    <x v="3260"/>
    <d v="2015-11-30T17:08:38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6"/>
    <x v="8"/>
    <n v="67.650000000000006"/>
    <x v="1"/>
    <x v="6"/>
    <x v="3261"/>
    <d v="2015-07-16T17:24:36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6"/>
    <x v="3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6"/>
    <x v="20"/>
    <n v="41.24"/>
    <x v="1"/>
    <x v="6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6"/>
    <x v="33"/>
    <n v="52.55"/>
    <x v="1"/>
    <x v="6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6"/>
    <x v="344"/>
    <n v="70.290000000000006"/>
    <x v="1"/>
    <x v="6"/>
    <x v="3265"/>
    <d v="2015-12-03T17:00:0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6"/>
    <x v="26"/>
    <n v="48.33"/>
    <x v="1"/>
    <x v="6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6"/>
    <x v="21"/>
    <n v="53.18"/>
    <x v="1"/>
    <x v="6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6"/>
    <x v="30"/>
    <n v="60.95"/>
    <x v="1"/>
    <x v="6"/>
    <x v="3268"/>
    <d v="2016-08-24T21:42:0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6"/>
    <x v="21"/>
    <n v="116"/>
    <x v="1"/>
    <x v="6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6"/>
    <x v="21"/>
    <n v="61"/>
    <x v="1"/>
    <x v="6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6"/>
    <x v="22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6"/>
    <x v="224"/>
    <n v="106.5"/>
    <x v="1"/>
    <x v="6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6"/>
    <x v="13"/>
    <n v="204.57"/>
    <x v="1"/>
    <x v="6"/>
    <x v="3273"/>
    <d v="2016-09-14T19:00:0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6"/>
    <x v="7"/>
    <n v="54.91"/>
    <x v="1"/>
    <x v="6"/>
    <x v="3274"/>
    <d v="2016-03-15T21:00:0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6"/>
    <x v="8"/>
    <n v="150.41999999999999"/>
    <x v="1"/>
    <x v="6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6"/>
    <x v="16"/>
    <n v="52.58"/>
    <x v="1"/>
    <x v="6"/>
    <x v="3276"/>
    <d v="2016-04-01T03:59:00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6"/>
    <x v="15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6"/>
    <x v="33"/>
    <n v="76.03"/>
    <x v="1"/>
    <x v="6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6"/>
    <x v="35"/>
    <n v="105.21"/>
    <x v="1"/>
    <x v="6"/>
    <x v="3279"/>
    <d v="2016-04-01T01:27:39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6"/>
    <x v="33"/>
    <n v="68.67"/>
    <x v="1"/>
    <x v="6"/>
    <x v="3280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6"/>
    <x v="108"/>
    <n v="129.36000000000001"/>
    <x v="1"/>
    <x v="6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6"/>
    <x v="33"/>
    <n v="134.26"/>
    <x v="1"/>
    <x v="6"/>
    <x v="3282"/>
    <d v="2016-04-29T04:39:4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6"/>
    <x v="2"/>
    <n v="17.829999999999998"/>
    <x v="1"/>
    <x v="6"/>
    <x v="3283"/>
    <d v="2016-02-10T21:00:00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6"/>
    <x v="21"/>
    <n v="203.2"/>
    <x v="1"/>
    <x v="6"/>
    <x v="3284"/>
    <d v="2016-01-29T05:59:00"/>
    <x v="1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6"/>
    <x v="20"/>
    <n v="69.19"/>
    <x v="1"/>
    <x v="6"/>
    <x v="3285"/>
    <d v="2017-02-28T05:00:00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6"/>
    <x v="21"/>
    <n v="125.12"/>
    <x v="1"/>
    <x v="6"/>
    <x v="3286"/>
    <d v="2016-08-15T20:09:4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6"/>
    <x v="8"/>
    <n v="73.53"/>
    <x v="1"/>
    <x v="6"/>
    <x v="3287"/>
    <d v="2015-11-28T18:00:28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6"/>
    <x v="8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6"/>
    <x v="18"/>
    <n v="26.61"/>
    <x v="1"/>
    <x v="6"/>
    <x v="3289"/>
    <d v="2017-02-20T08:50:02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6"/>
    <x v="10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6"/>
    <x v="35"/>
    <n v="40.71"/>
    <x v="1"/>
    <x v="6"/>
    <x v="3291"/>
    <d v="2015-09-17T03:59:00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6"/>
    <x v="359"/>
    <n v="19.27"/>
    <x v="1"/>
    <x v="6"/>
    <x v="3292"/>
    <d v="2015-12-04T19:29:08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6"/>
    <x v="106"/>
    <n v="84.29"/>
    <x v="1"/>
    <x v="6"/>
    <x v="3293"/>
    <d v="2017-03-04T10:12:3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6"/>
    <x v="90"/>
    <n v="29.58"/>
    <x v="1"/>
    <x v="6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6"/>
    <x v="33"/>
    <n v="26.67"/>
    <x v="1"/>
    <x v="6"/>
    <x v="3295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6"/>
    <x v="124"/>
    <n v="45.98"/>
    <x v="1"/>
    <x v="6"/>
    <x v="3296"/>
    <d v="2015-11-22T22:00:00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6"/>
    <x v="8"/>
    <n v="125.09"/>
    <x v="1"/>
    <x v="6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6"/>
    <x v="21"/>
    <n v="141.29"/>
    <x v="1"/>
    <x v="6"/>
    <x v="3298"/>
    <d v="2015-09-13T00:00:00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6"/>
    <x v="31"/>
    <n v="55.33"/>
    <x v="1"/>
    <x v="6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6"/>
    <x v="104"/>
    <n v="46.42"/>
    <x v="1"/>
    <x v="6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6"/>
    <x v="18"/>
    <n v="57.2"/>
    <x v="1"/>
    <x v="6"/>
    <x v="3301"/>
    <d v="2016-08-01T06:59:00"/>
    <x v="1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6"/>
    <x v="33"/>
    <n v="173.7"/>
    <x v="1"/>
    <x v="6"/>
    <x v="3302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6"/>
    <x v="31"/>
    <n v="59.6"/>
    <x v="1"/>
    <x v="6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6"/>
    <x v="2"/>
    <n v="89.59"/>
    <x v="1"/>
    <x v="6"/>
    <x v="3304"/>
    <d v="2016-12-22T14:59:12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6"/>
    <x v="21"/>
    <n v="204.05"/>
    <x v="1"/>
    <x v="6"/>
    <x v="3305"/>
    <d v="2015-07-31T20:32:28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6"/>
    <x v="215"/>
    <n v="48.7"/>
    <x v="1"/>
    <x v="6"/>
    <x v="3306"/>
    <d v="2016-06-10T03:00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6"/>
    <x v="13"/>
    <n v="53.34"/>
    <x v="1"/>
    <x v="6"/>
    <x v="3307"/>
    <d v="2016-05-15T01:22:19"/>
    <x v="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6"/>
    <x v="108"/>
    <n v="75.09"/>
    <x v="1"/>
    <x v="6"/>
    <x v="3308"/>
    <d v="2016-04-13T21:02:45"/>
    <x v="1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6"/>
    <x v="175"/>
    <n v="18"/>
    <x v="1"/>
    <x v="6"/>
    <x v="3309"/>
    <d v="2016-10-16T15:36:18"/>
    <x v="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6"/>
    <x v="8"/>
    <n v="209.84"/>
    <x v="1"/>
    <x v="6"/>
    <x v="3310"/>
    <d v="2015-10-06T22:17:05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6"/>
    <x v="5"/>
    <n v="61.02"/>
    <x v="1"/>
    <x v="6"/>
    <x v="3311"/>
    <d v="2015-10-17T07:00:10"/>
    <x v="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6"/>
    <x v="8"/>
    <n v="61"/>
    <x v="1"/>
    <x v="6"/>
    <x v="3312"/>
    <d v="2016-11-11T22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6"/>
    <x v="31"/>
    <n v="80.03"/>
    <x v="1"/>
    <x v="6"/>
    <x v="3313"/>
    <d v="2016-01-27T01:00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6"/>
    <x v="185"/>
    <n v="29.07"/>
    <x v="1"/>
    <x v="6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6"/>
    <x v="5"/>
    <n v="49.44"/>
    <x v="1"/>
    <x v="6"/>
    <x v="3315"/>
    <d v="2016-05-06T07:17:2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6"/>
    <x v="8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6"/>
    <x v="6"/>
    <n v="61.94"/>
    <x v="1"/>
    <x v="6"/>
    <x v="3317"/>
    <d v="2016-06-08T00:57:04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6"/>
    <x v="9"/>
    <n v="78.5"/>
    <x v="1"/>
    <x v="6"/>
    <x v="3318"/>
    <d v="2016-04-11T02:30:00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6"/>
    <x v="29"/>
    <n v="33.75"/>
    <x v="1"/>
    <x v="6"/>
    <x v="3319"/>
    <d v="2015-01-31T14:03:06"/>
    <x v="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6"/>
    <x v="7"/>
    <n v="66.45"/>
    <x v="1"/>
    <x v="6"/>
    <x v="3320"/>
    <d v="2016-06-22T01:05:57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6"/>
    <x v="13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6"/>
    <x v="21"/>
    <n v="145.65"/>
    <x v="1"/>
    <x v="6"/>
    <x v="3322"/>
    <d v="2016-06-22T03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6"/>
    <x v="9"/>
    <n v="25.69"/>
    <x v="1"/>
    <x v="6"/>
    <x v="3323"/>
    <d v="2016-09-25T08:46:48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6"/>
    <x v="21"/>
    <n v="152.5"/>
    <x v="1"/>
    <x v="6"/>
    <x v="3324"/>
    <d v="2016-06-05T13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6"/>
    <x v="40"/>
    <n v="30"/>
    <x v="1"/>
    <x v="6"/>
    <x v="3325"/>
    <d v="2015-04-05T17:51:17"/>
    <x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6"/>
    <x v="7"/>
    <n v="142.28"/>
    <x v="1"/>
    <x v="6"/>
    <x v="3326"/>
    <d v="2015-03-08T16:08:25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6"/>
    <x v="7"/>
    <n v="24.55"/>
    <x v="1"/>
    <x v="6"/>
    <x v="3327"/>
    <d v="2016-05-08T08:59:26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6"/>
    <x v="91"/>
    <n v="292.77999999999997"/>
    <x v="1"/>
    <x v="6"/>
    <x v="3328"/>
    <d v="2014-07-05T01:00:00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6"/>
    <x v="16"/>
    <n v="44.92"/>
    <x v="1"/>
    <x v="6"/>
    <x v="3329"/>
    <d v="2014-07-27T23:00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6"/>
    <x v="6"/>
    <n v="23.1"/>
    <x v="1"/>
    <x v="6"/>
    <x v="3330"/>
    <d v="2015-04-01T20:17:4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6"/>
    <x v="2"/>
    <n v="80.400000000000006"/>
    <x v="1"/>
    <x v="6"/>
    <x v="3331"/>
    <d v="2015-10-06T16:44:46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6"/>
    <x v="8"/>
    <n v="72.290000000000006"/>
    <x v="1"/>
    <x v="6"/>
    <x v="3332"/>
    <d v="2014-07-19T20:38:5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6"/>
    <x v="2"/>
    <n v="32.97"/>
    <x v="1"/>
    <x v="6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6"/>
    <x v="86"/>
    <n v="116.65"/>
    <x v="1"/>
    <x v="6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6"/>
    <x v="8"/>
    <n v="79.62"/>
    <x v="1"/>
    <x v="6"/>
    <x v="3335"/>
    <d v="2014-08-03T23:00:00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6"/>
    <x v="8"/>
    <n v="27.78"/>
    <x v="1"/>
    <x v="6"/>
    <x v="3336"/>
    <d v="2016-04-05T08:34:0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6"/>
    <x v="5"/>
    <n v="81.03"/>
    <x v="1"/>
    <x v="6"/>
    <x v="3337"/>
    <d v="2014-10-10T21:00:00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6"/>
    <x v="21"/>
    <n v="136.85"/>
    <x v="1"/>
    <x v="6"/>
    <x v="3338"/>
    <d v="2017-02-24T13:48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6"/>
    <x v="3"/>
    <n v="177.62"/>
    <x v="1"/>
    <x v="6"/>
    <x v="3339"/>
    <d v="2016-07-28T15:58:38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6"/>
    <x v="178"/>
    <n v="109.08"/>
    <x v="1"/>
    <x v="6"/>
    <x v="3340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6"/>
    <x v="8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6"/>
    <x v="21"/>
    <n v="78.209999999999994"/>
    <x v="1"/>
    <x v="6"/>
    <x v="3342"/>
    <d v="2015-04-01T04:59:00"/>
    <x v="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6"/>
    <x v="193"/>
    <n v="52.17"/>
    <x v="1"/>
    <x v="6"/>
    <x v="3343"/>
    <d v="2016-04-13T13:18:0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6"/>
    <x v="7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6"/>
    <x v="22"/>
    <n v="50"/>
    <x v="1"/>
    <x v="6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6"/>
    <x v="5"/>
    <n v="91.67"/>
    <x v="1"/>
    <x v="6"/>
    <x v="3346"/>
    <d v="2015-02-26T00:35:10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6"/>
    <x v="17"/>
    <n v="108.59"/>
    <x v="1"/>
    <x v="6"/>
    <x v="3347"/>
    <d v="2016-05-08T21:00:00"/>
    <x v="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6"/>
    <x v="8"/>
    <n v="69.819999999999993"/>
    <x v="1"/>
    <x v="6"/>
    <x v="3348"/>
    <d v="2016-04-30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6"/>
    <x v="42"/>
    <n v="109.57"/>
    <x v="1"/>
    <x v="6"/>
    <x v="3349"/>
    <d v="2016-06-13T17:00:00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6"/>
    <x v="3"/>
    <n v="71.67"/>
    <x v="1"/>
    <x v="6"/>
    <x v="3350"/>
    <d v="2015-11-29T23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6"/>
    <x v="7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6"/>
    <x v="29"/>
    <n v="76.8"/>
    <x v="1"/>
    <x v="6"/>
    <x v="3352"/>
    <d v="2016-07-01T23:00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6"/>
    <x v="136"/>
    <n v="35.799999999999997"/>
    <x v="1"/>
    <x v="6"/>
    <x v="3353"/>
    <d v="2016-05-02T23:00:00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6"/>
    <x v="21"/>
    <n v="55.6"/>
    <x v="1"/>
    <x v="6"/>
    <x v="3354"/>
    <d v="2015-10-29T04:01:00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6"/>
    <x v="9"/>
    <n v="147.33000000000001"/>
    <x v="1"/>
    <x v="6"/>
    <x v="3355"/>
    <d v="2016-05-10T11:17:0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6"/>
    <x v="7"/>
    <n v="56.33"/>
    <x v="1"/>
    <x v="6"/>
    <x v="3356"/>
    <d v="2016-07-15T19:34:32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6"/>
    <x v="7"/>
    <n v="96.19"/>
    <x v="1"/>
    <x v="6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6"/>
    <x v="3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6"/>
    <x v="6"/>
    <n v="184.78"/>
    <x v="1"/>
    <x v="6"/>
    <x v="3359"/>
    <d v="2017-02-25T01:22:14"/>
    <x v="3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6"/>
    <x v="7"/>
    <n v="126.72"/>
    <x v="1"/>
    <x v="6"/>
    <x v="3360"/>
    <d v="2016-12-14T15:59:0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6"/>
    <x v="40"/>
    <n v="83.43"/>
    <x v="1"/>
    <x v="6"/>
    <x v="3361"/>
    <d v="2014-09-01T15:59:00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6"/>
    <x v="147"/>
    <n v="54.5"/>
    <x v="1"/>
    <x v="6"/>
    <x v="3362"/>
    <d v="2015-03-07T04:55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6"/>
    <x v="7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6"/>
    <x v="6"/>
    <n v="44.14"/>
    <x v="1"/>
    <x v="6"/>
    <x v="3364"/>
    <d v="2016-03-15T21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6"/>
    <x v="3"/>
    <n v="866.67"/>
    <x v="1"/>
    <x v="6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6"/>
    <x v="360"/>
    <n v="61.39"/>
    <x v="1"/>
    <x v="6"/>
    <x v="3366"/>
    <d v="2015-05-13T01:37:17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6"/>
    <x v="17"/>
    <n v="29.67"/>
    <x v="1"/>
    <x v="6"/>
    <x v="3367"/>
    <d v="2015-08-01T22:24:5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6"/>
    <x v="2"/>
    <n v="45.48"/>
    <x v="1"/>
    <x v="6"/>
    <x v="3368"/>
    <d v="2015-01-01T05:00: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6"/>
    <x v="3"/>
    <n v="96.2"/>
    <x v="1"/>
    <x v="6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6"/>
    <x v="90"/>
    <n v="67.92"/>
    <x v="1"/>
    <x v="6"/>
    <x v="3370"/>
    <d v="2016-12-17T08:00:00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6"/>
    <x v="86"/>
    <n v="30.78"/>
    <x v="1"/>
    <x v="6"/>
    <x v="3371"/>
    <d v="2015-12-02T20:59:25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6"/>
    <x v="3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6"/>
    <x v="8"/>
    <n v="66.83"/>
    <x v="1"/>
    <x v="6"/>
    <x v="3373"/>
    <d v="2015-07-18T16:00:00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6"/>
    <x v="13"/>
    <n v="71.73"/>
    <x v="1"/>
    <x v="6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6"/>
    <x v="8"/>
    <n v="176.47"/>
    <x v="1"/>
    <x v="6"/>
    <x v="3375"/>
    <d v="2014-05-18T14:39:33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6"/>
    <x v="8"/>
    <n v="421.11"/>
    <x v="1"/>
    <x v="6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6"/>
    <x v="7"/>
    <n v="104.99"/>
    <x v="1"/>
    <x v="6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6"/>
    <x v="29"/>
    <n v="28.19"/>
    <x v="1"/>
    <x v="6"/>
    <x v="3378"/>
    <d v="2014-08-31T13:08:00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6"/>
    <x v="3"/>
    <n v="54.55"/>
    <x v="1"/>
    <x v="6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6"/>
    <x v="3"/>
    <n v="111.89"/>
    <x v="1"/>
    <x v="6"/>
    <x v="3380"/>
    <d v="2014-11-29T23:52:5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6"/>
    <x v="21"/>
    <n v="85.21"/>
    <x v="1"/>
    <x v="6"/>
    <x v="3381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6"/>
    <x v="7"/>
    <n v="76.650000000000006"/>
    <x v="1"/>
    <x v="6"/>
    <x v="3382"/>
    <d v="2016-08-01T22:59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6"/>
    <x v="20"/>
    <n v="65.17"/>
    <x v="1"/>
    <x v="6"/>
    <x v="3383"/>
    <d v="2016-06-23T18:47:00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6"/>
    <x v="8"/>
    <n v="93.76"/>
    <x v="1"/>
    <x v="6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6"/>
    <x v="8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6"/>
    <x v="2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6"/>
    <x v="16"/>
    <n v="100.17"/>
    <x v="1"/>
    <x v="6"/>
    <x v="3387"/>
    <d v="2014-12-14T18:18:08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6"/>
    <x v="3"/>
    <n v="34.6"/>
    <x v="1"/>
    <x v="6"/>
    <x v="3388"/>
    <d v="2015-06-18T11:04:01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6"/>
    <x v="41"/>
    <n v="184.68"/>
    <x v="1"/>
    <x v="6"/>
    <x v="3389"/>
    <d v="2016-06-03T13:31:2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6"/>
    <x v="21"/>
    <n v="69.819999999999993"/>
    <x v="1"/>
    <x v="6"/>
    <x v="3390"/>
    <d v="2014-07-10T18:35:45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6"/>
    <x v="316"/>
    <n v="61.94"/>
    <x v="1"/>
    <x v="6"/>
    <x v="3391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6"/>
    <x v="8"/>
    <n v="41.67"/>
    <x v="1"/>
    <x v="6"/>
    <x v="3392"/>
    <d v="2016-05-06T20:17:35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6"/>
    <x v="6"/>
    <n v="36.07"/>
    <x v="1"/>
    <x v="6"/>
    <x v="3393"/>
    <d v="2014-11-06T00:46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6"/>
    <x v="24"/>
    <n v="29"/>
    <x v="1"/>
    <x v="6"/>
    <x v="3394"/>
    <d v="2014-07-27T14:17:25"/>
    <x v="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6"/>
    <x v="361"/>
    <n v="24.21"/>
    <x v="1"/>
    <x v="6"/>
    <x v="3395"/>
    <d v="2015-05-30T18:10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6"/>
    <x v="3"/>
    <n v="55.89"/>
    <x v="1"/>
    <x v="6"/>
    <x v="3396"/>
    <d v="2014-06-01T03:59:00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6"/>
    <x v="20"/>
    <n v="11.67"/>
    <x v="1"/>
    <x v="6"/>
    <x v="3397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6"/>
    <x v="38"/>
    <n v="68.349999999999994"/>
    <x v="1"/>
    <x v="6"/>
    <x v="3398"/>
    <d v="2014-11-21T17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6"/>
    <x v="3"/>
    <n v="27.07"/>
    <x v="1"/>
    <x v="6"/>
    <x v="3399"/>
    <d v="2015-02-21T22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6"/>
    <x v="8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6"/>
    <x v="21"/>
    <n v="44.76"/>
    <x v="1"/>
    <x v="6"/>
    <x v="3401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6"/>
    <x v="5"/>
    <n v="99.79"/>
    <x v="1"/>
    <x v="6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6"/>
    <x v="8"/>
    <n v="117.65"/>
    <x v="1"/>
    <x v="6"/>
    <x v="3403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6"/>
    <x v="108"/>
    <n v="203.33"/>
    <x v="1"/>
    <x v="6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6"/>
    <x v="178"/>
    <n v="28.32"/>
    <x v="1"/>
    <x v="6"/>
    <x v="3405"/>
    <d v="2016-03-01T23:59:00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6"/>
    <x v="8"/>
    <n v="110.23"/>
    <x v="1"/>
    <x v="6"/>
    <x v="3406"/>
    <d v="2014-07-16T11:49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6"/>
    <x v="13"/>
    <n v="31.97"/>
    <x v="1"/>
    <x v="6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6"/>
    <x v="185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6"/>
    <x v="39"/>
    <n v="29.43"/>
    <x v="1"/>
    <x v="6"/>
    <x v="3409"/>
    <d v="2016-07-31T20:58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6"/>
    <x v="15"/>
    <n v="81.38"/>
    <x v="1"/>
    <x v="6"/>
    <x v="3410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6"/>
    <x v="3"/>
    <n v="199.17"/>
    <x v="1"/>
    <x v="6"/>
    <x v="3411"/>
    <d v="2015-10-08T00:32:52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6"/>
    <x v="8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6"/>
    <x v="22"/>
    <n v="46.43"/>
    <x v="1"/>
    <x v="6"/>
    <x v="3413"/>
    <d v="2015-02-28T04:59:00"/>
    <x v="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6"/>
    <x v="3"/>
    <n v="70.569999999999993"/>
    <x v="1"/>
    <x v="6"/>
    <x v="3414"/>
    <d v="2016-12-01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6"/>
    <x v="8"/>
    <n v="22.22"/>
    <x v="1"/>
    <x v="6"/>
    <x v="3415"/>
    <d v="2016-04-17T23:30:00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6"/>
    <x v="28"/>
    <n v="159.47"/>
    <x v="1"/>
    <x v="6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6"/>
    <x v="8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6"/>
    <x v="7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6"/>
    <x v="13"/>
    <n v="63.7"/>
    <x v="1"/>
    <x v="6"/>
    <x v="3419"/>
    <d v="2016-04-06T21:30:00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6"/>
    <x v="178"/>
    <n v="28.41"/>
    <x v="1"/>
    <x v="6"/>
    <x v="3420"/>
    <d v="2016-02-14T00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6"/>
    <x v="7"/>
    <n v="103.21"/>
    <x v="1"/>
    <x v="6"/>
    <x v="3421"/>
    <d v="2015-03-04T18:59:2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6"/>
    <x v="15"/>
    <n v="71.150000000000006"/>
    <x v="1"/>
    <x v="6"/>
    <x v="3422"/>
    <d v="2015-12-14T00:00:00"/>
    <x v="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6"/>
    <x v="49"/>
    <n v="35"/>
    <x v="1"/>
    <x v="6"/>
    <x v="3423"/>
    <d v="2015-04-24T21:52:2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6"/>
    <x v="3"/>
    <n v="81.78"/>
    <x v="1"/>
    <x v="6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6"/>
    <x v="33"/>
    <n v="297.02999999999997"/>
    <x v="1"/>
    <x v="6"/>
    <x v="3425"/>
    <d v="2014-10-04T14:48:56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6"/>
    <x v="29"/>
    <n v="46.61"/>
    <x v="1"/>
    <x v="6"/>
    <x v="3426"/>
    <d v="2014-09-21T02:00:00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6"/>
    <x v="8"/>
    <n v="51.72"/>
    <x v="1"/>
    <x v="6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6"/>
    <x v="33"/>
    <n v="40.29"/>
    <x v="1"/>
    <x v="6"/>
    <x v="3428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6"/>
    <x v="22"/>
    <n v="16.25"/>
    <x v="1"/>
    <x v="6"/>
    <x v="3429"/>
    <d v="2016-11-02T00:31:01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6"/>
    <x v="15"/>
    <n v="30.15"/>
    <x v="1"/>
    <x v="6"/>
    <x v="3430"/>
    <d v="2014-07-30T22:41:41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6"/>
    <x v="8"/>
    <n v="95.24"/>
    <x v="1"/>
    <x v="6"/>
    <x v="3431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6"/>
    <x v="5"/>
    <n v="52.21"/>
    <x v="1"/>
    <x v="6"/>
    <x v="3432"/>
    <d v="2016-02-05T22:00:00"/>
    <x v="3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6"/>
    <x v="8"/>
    <n v="134.15"/>
    <x v="1"/>
    <x v="6"/>
    <x v="3433"/>
    <d v="2014-06-17T03:00:00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6"/>
    <x v="6"/>
    <n v="62.83"/>
    <x v="1"/>
    <x v="6"/>
    <x v="3434"/>
    <d v="2014-07-10T09:07:49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6"/>
    <x v="20"/>
    <n v="58.95"/>
    <x v="1"/>
    <x v="6"/>
    <x v="3435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6"/>
    <x v="6"/>
    <n v="143.11000000000001"/>
    <x v="1"/>
    <x v="6"/>
    <x v="3436"/>
    <d v="2014-08-21T16:28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6"/>
    <x v="7"/>
    <n v="84.17"/>
    <x v="1"/>
    <x v="6"/>
    <x v="3437"/>
    <d v="2015-08-19T17:03:4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6"/>
    <x v="3"/>
    <n v="186.07"/>
    <x v="1"/>
    <x v="6"/>
    <x v="3438"/>
    <d v="2015-05-02T21:00:00"/>
    <x v="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6"/>
    <x v="165"/>
    <n v="89.79"/>
    <x v="1"/>
    <x v="6"/>
    <x v="3439"/>
    <d v="2016-01-19T04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6"/>
    <x v="2"/>
    <n v="64.16"/>
    <x v="1"/>
    <x v="6"/>
    <x v="3440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6"/>
    <x v="33"/>
    <n v="59.65"/>
    <x v="1"/>
    <x v="6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6"/>
    <x v="8"/>
    <n v="31.25"/>
    <x v="1"/>
    <x v="6"/>
    <x v="3442"/>
    <d v="2015-05-30T20:11:12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6"/>
    <x v="362"/>
    <n v="41.22"/>
    <x v="1"/>
    <x v="6"/>
    <x v="3443"/>
    <d v="2014-09-09T12:35:46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6"/>
    <x v="363"/>
    <n v="43.35"/>
    <x v="1"/>
    <x v="6"/>
    <x v="3444"/>
    <d v="2016-06-08T13:59:00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6"/>
    <x v="8"/>
    <n v="64.52"/>
    <x v="1"/>
    <x v="6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6"/>
    <x v="29"/>
    <n v="43.28"/>
    <x v="1"/>
    <x v="6"/>
    <x v="3446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6"/>
    <x v="29"/>
    <n v="77"/>
    <x v="1"/>
    <x v="6"/>
    <x v="3447"/>
    <d v="2016-03-18T20:20:1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6"/>
    <x v="5"/>
    <n v="51.22"/>
    <x v="1"/>
    <x v="6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6"/>
    <x v="193"/>
    <n v="68.25"/>
    <x v="1"/>
    <x v="6"/>
    <x v="3449"/>
    <d v="2016-07-09T04:00:0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6"/>
    <x v="143"/>
    <n v="19.489999999999998"/>
    <x v="1"/>
    <x v="6"/>
    <x v="3450"/>
    <d v="2015-04-02T15:54:3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6"/>
    <x v="7"/>
    <n v="41.13"/>
    <x v="1"/>
    <x v="6"/>
    <x v="3451"/>
    <d v="2015-04-21T17:22:0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6"/>
    <x v="42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6"/>
    <x v="30"/>
    <n v="27.5"/>
    <x v="1"/>
    <x v="6"/>
    <x v="3453"/>
    <d v="2016-08-13T23:29:1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6"/>
    <x v="7"/>
    <n v="33.57"/>
    <x v="1"/>
    <x v="6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6"/>
    <x v="7"/>
    <n v="145.87"/>
    <x v="1"/>
    <x v="6"/>
    <x v="3455"/>
    <d v="2016-10-13T18:00:27"/>
    <x v="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6"/>
    <x v="87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6"/>
    <x v="49"/>
    <n v="50.98"/>
    <x v="1"/>
    <x v="6"/>
    <x v="3457"/>
    <d v="2015-02-12T05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6"/>
    <x v="39"/>
    <n v="45.04"/>
    <x v="1"/>
    <x v="6"/>
    <x v="3458"/>
    <d v="2015-02-03T04:27:00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6"/>
    <x v="9"/>
    <n v="17.53"/>
    <x v="1"/>
    <x v="6"/>
    <x v="3459"/>
    <d v="2016-05-20T11:31:00"/>
    <x v="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6"/>
    <x v="364"/>
    <n v="50"/>
    <x v="1"/>
    <x v="6"/>
    <x v="3460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6"/>
    <x v="86"/>
    <n v="57.92"/>
    <x v="1"/>
    <x v="6"/>
    <x v="3461"/>
    <d v="2016-10-29T03:00:00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6"/>
    <x v="180"/>
    <n v="29.71"/>
    <x v="1"/>
    <x v="6"/>
    <x v="3462"/>
    <d v="2015-07-10T18:00:00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6"/>
    <x v="33"/>
    <n v="90.68"/>
    <x v="1"/>
    <x v="6"/>
    <x v="3463"/>
    <d v="2016-10-11T03:59:00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6"/>
    <x v="21"/>
    <n v="55.01"/>
    <x v="1"/>
    <x v="6"/>
    <x v="3464"/>
    <d v="2016-08-23T03:07:1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6"/>
    <x v="33"/>
    <n v="57.22"/>
    <x v="1"/>
    <x v="6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6"/>
    <x v="37"/>
    <n v="72.95"/>
    <x v="1"/>
    <x v="6"/>
    <x v="3466"/>
    <d v="2016-04-19T23:27:30"/>
    <x v="3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6"/>
    <x v="7"/>
    <n v="64.47"/>
    <x v="1"/>
    <x v="6"/>
    <x v="3467"/>
    <d v="2015-03-20T15:07:1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6"/>
    <x v="108"/>
    <n v="716.35"/>
    <x v="1"/>
    <x v="6"/>
    <x v="3468"/>
    <d v="2016-09-21T03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6"/>
    <x v="40"/>
    <n v="50.4"/>
    <x v="1"/>
    <x v="6"/>
    <x v="3469"/>
    <d v="2016-04-28T15:24:05"/>
    <x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6"/>
    <x v="95"/>
    <n v="41.67"/>
    <x v="1"/>
    <x v="6"/>
    <x v="3470"/>
    <d v="2016-07-15T21:38:0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6"/>
    <x v="20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6"/>
    <x v="21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6"/>
    <x v="8"/>
    <n v="148.47999999999999"/>
    <x v="1"/>
    <x v="6"/>
    <x v="3473"/>
    <d v="2015-03-20T20:27:00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6"/>
    <x v="7"/>
    <n v="51.79"/>
    <x v="1"/>
    <x v="6"/>
    <x v="3474"/>
    <d v="2016-07-20T12:02:11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6"/>
    <x v="40"/>
    <n v="20"/>
    <x v="1"/>
    <x v="6"/>
    <x v="3475"/>
    <d v="2014-11-03T00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6"/>
    <x v="3"/>
    <n v="52"/>
    <x v="1"/>
    <x v="6"/>
    <x v="3476"/>
    <d v="2014-10-27T03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6"/>
    <x v="41"/>
    <n v="53.23"/>
    <x v="1"/>
    <x v="6"/>
    <x v="3477"/>
    <d v="2015-05-17T03:00:0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6"/>
    <x v="40"/>
    <n v="39.6"/>
    <x v="1"/>
    <x v="6"/>
    <x v="3478"/>
    <d v="2015-03-16T21:00:0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6"/>
    <x v="30"/>
    <n v="34.25"/>
    <x v="1"/>
    <x v="6"/>
    <x v="3479"/>
    <d v="2014-06-21T20:31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6"/>
    <x v="1"/>
    <n v="164.62"/>
    <x v="1"/>
    <x v="6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6"/>
    <x v="17"/>
    <n v="125.05"/>
    <x v="1"/>
    <x v="6"/>
    <x v="3481"/>
    <d v="2015-01-02T05:56:28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6"/>
    <x v="178"/>
    <n v="51.88"/>
    <x v="1"/>
    <x v="6"/>
    <x v="3482"/>
    <d v="2014-07-06T18:31:06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6"/>
    <x v="12"/>
    <n v="40.29"/>
    <x v="1"/>
    <x v="6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6"/>
    <x v="35"/>
    <n v="64.91"/>
    <x v="1"/>
    <x v="6"/>
    <x v="3484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6"/>
    <x v="7"/>
    <n v="55.33"/>
    <x v="1"/>
    <x v="6"/>
    <x v="3485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6"/>
    <x v="19"/>
    <n v="83.14"/>
    <x v="1"/>
    <x v="6"/>
    <x v="3486"/>
    <d v="2015-06-03T06:59:0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6"/>
    <x v="30"/>
    <n v="38.71"/>
    <x v="1"/>
    <x v="6"/>
    <x v="3487"/>
    <d v="2015-06-24T22:34:12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6"/>
    <x v="10"/>
    <n v="125.38"/>
    <x v="1"/>
    <x v="6"/>
    <x v="3488"/>
    <d v="2015-04-17T16:00:00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6"/>
    <x v="40"/>
    <n v="78.260000000000005"/>
    <x v="1"/>
    <x v="6"/>
    <x v="3489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6"/>
    <x v="30"/>
    <n v="47.22"/>
    <x v="1"/>
    <x v="6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6"/>
    <x v="137"/>
    <n v="79.099999999999994"/>
    <x v="1"/>
    <x v="6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6"/>
    <x v="2"/>
    <n v="114.29"/>
    <x v="1"/>
    <x v="6"/>
    <x v="3492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6"/>
    <x v="8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6"/>
    <x v="8"/>
    <n v="30.77"/>
    <x v="1"/>
    <x v="6"/>
    <x v="3494"/>
    <d v="2016-11-26T06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6"/>
    <x v="13"/>
    <n v="74.209999999999994"/>
    <x v="1"/>
    <x v="6"/>
    <x v="3495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6"/>
    <x v="39"/>
    <n v="47.85"/>
    <x v="1"/>
    <x v="6"/>
    <x v="349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6"/>
    <x v="15"/>
    <n v="34.409999999999997"/>
    <x v="1"/>
    <x v="6"/>
    <x v="3497"/>
    <d v="2016-06-02T22:00:00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6"/>
    <x v="21"/>
    <n v="40.24"/>
    <x v="1"/>
    <x v="6"/>
    <x v="3498"/>
    <d v="2016-05-28T21:44:00"/>
    <x v="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6"/>
    <x v="6"/>
    <n v="60.29"/>
    <x v="1"/>
    <x v="6"/>
    <x v="3499"/>
    <d v="2015-07-01T06:59:0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6"/>
    <x v="6"/>
    <n v="25.31"/>
    <x v="1"/>
    <x v="6"/>
    <x v="3500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6"/>
    <x v="7"/>
    <n v="35.950000000000003"/>
    <x v="1"/>
    <x v="6"/>
    <x v="3501"/>
    <d v="2015-09-11T18:19:55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6"/>
    <x v="2"/>
    <n v="136"/>
    <x v="1"/>
    <x v="6"/>
    <x v="3502"/>
    <d v="2016-03-16T03:59:00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6"/>
    <x v="29"/>
    <n v="70.760000000000005"/>
    <x v="1"/>
    <x v="6"/>
    <x v="3503"/>
    <d v="2016-07-24T11:28:48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6"/>
    <x v="8"/>
    <n v="125"/>
    <x v="1"/>
    <x v="6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6"/>
    <x v="3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6"/>
    <x v="21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6"/>
    <x v="3"/>
    <n v="145"/>
    <x v="1"/>
    <x v="6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6"/>
    <x v="144"/>
    <n v="12"/>
    <x v="1"/>
    <x v="6"/>
    <x v="3508"/>
    <d v="2016-05-10T21:00:00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6"/>
    <x v="6"/>
    <n v="96.67"/>
    <x v="1"/>
    <x v="6"/>
    <x v="3509"/>
    <d v="2014-11-21T04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6"/>
    <x v="7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6"/>
    <x v="7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6"/>
    <x v="8"/>
    <n v="58.82"/>
    <x v="1"/>
    <x v="6"/>
    <x v="3512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6"/>
    <x v="90"/>
    <n v="75.34"/>
    <x v="1"/>
    <x v="6"/>
    <x v="3513"/>
    <d v="2014-06-04T04:59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6"/>
    <x v="5"/>
    <n v="55"/>
    <x v="1"/>
    <x v="6"/>
    <x v="3514"/>
    <d v="2015-02-02T04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6"/>
    <x v="33"/>
    <n v="66.959999999999994"/>
    <x v="1"/>
    <x v="6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6"/>
    <x v="8"/>
    <n v="227.27"/>
    <x v="1"/>
    <x v="6"/>
    <x v="3516"/>
    <d v="2014-09-08T03:00:0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6"/>
    <x v="8"/>
    <n v="307.69"/>
    <x v="1"/>
    <x v="6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6"/>
    <x v="5"/>
    <n v="50.02"/>
    <x v="1"/>
    <x v="6"/>
    <x v="3518"/>
    <d v="2014-10-02T14:21:00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6"/>
    <x v="7"/>
    <n v="72.39"/>
    <x v="1"/>
    <x v="6"/>
    <x v="351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6"/>
    <x v="7"/>
    <n v="95.95"/>
    <x v="1"/>
    <x v="6"/>
    <x v="3520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6"/>
    <x v="312"/>
    <n v="45.62"/>
    <x v="1"/>
    <x v="6"/>
    <x v="3521"/>
    <d v="2014-09-29T08:40:20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6"/>
    <x v="8"/>
    <n v="41.03"/>
    <x v="1"/>
    <x v="6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6"/>
    <x v="35"/>
    <n v="56.83"/>
    <x v="1"/>
    <x v="6"/>
    <x v="3523"/>
    <d v="2016-09-25T23:00:00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6"/>
    <x v="21"/>
    <n v="137.24"/>
    <x v="1"/>
    <x v="6"/>
    <x v="3524"/>
    <d v="2014-09-13T04:00:00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6"/>
    <x v="6"/>
    <n v="75.709999999999994"/>
    <x v="1"/>
    <x v="6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6"/>
    <x v="21"/>
    <n v="99"/>
    <x v="1"/>
    <x v="6"/>
    <x v="3526"/>
    <d v="2016-04-28T05:59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6"/>
    <x v="16"/>
    <n v="81.569999999999993"/>
    <x v="1"/>
    <x v="6"/>
    <x v="3527"/>
    <d v="2015-07-11T03:59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6"/>
    <x v="7"/>
    <n v="45.11"/>
    <x v="1"/>
    <x v="6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6"/>
    <x v="88"/>
    <n v="36.67"/>
    <x v="1"/>
    <x v="6"/>
    <x v="3529"/>
    <d v="2015-07-13T01:00:00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6"/>
    <x v="8"/>
    <n v="125"/>
    <x v="1"/>
    <x v="6"/>
    <x v="3530"/>
    <d v="2016-04-10T20:00:00"/>
    <x v="1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6"/>
    <x v="30"/>
    <n v="49.23"/>
    <x v="1"/>
    <x v="6"/>
    <x v="3531"/>
    <d v="2016-06-30T15:42:14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6"/>
    <x v="17"/>
    <n v="42.3"/>
    <x v="1"/>
    <x v="6"/>
    <x v="3532"/>
    <d v="2014-09-18T03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6"/>
    <x v="9"/>
    <n v="78.88"/>
    <x v="1"/>
    <x v="6"/>
    <x v="3533"/>
    <d v="2015-11-11T19:16:07"/>
    <x v="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6"/>
    <x v="94"/>
    <n v="38.28"/>
    <x v="1"/>
    <x v="6"/>
    <x v="3534"/>
    <d v="2015-10-01T15:00:23"/>
    <x v="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6"/>
    <x v="33"/>
    <n v="44.85"/>
    <x v="1"/>
    <x v="6"/>
    <x v="3535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6"/>
    <x v="42"/>
    <n v="13.53"/>
    <x v="1"/>
    <x v="6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6"/>
    <x v="144"/>
    <n v="43.5"/>
    <x v="1"/>
    <x v="6"/>
    <x v="3537"/>
    <d v="2014-11-17T07:59:0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6"/>
    <x v="30"/>
    <n v="30.95"/>
    <x v="1"/>
    <x v="6"/>
    <x v="3538"/>
    <d v="2016-08-17T10:05:40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6"/>
    <x v="28"/>
    <n v="55.23"/>
    <x v="1"/>
    <x v="6"/>
    <x v="3539"/>
    <d v="2016-09-08T18:08:4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6"/>
    <x v="4"/>
    <n v="46.13"/>
    <x v="1"/>
    <x v="6"/>
    <x v="3540"/>
    <d v="2016-06-26T00:04:51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6"/>
    <x v="2"/>
    <n v="39.380000000000003"/>
    <x v="1"/>
    <x v="6"/>
    <x v="3541"/>
    <d v="2015-08-31T17:31:15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6"/>
    <x v="21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6"/>
    <x v="2"/>
    <n v="54.14"/>
    <x v="1"/>
    <x v="6"/>
    <x v="3543"/>
    <d v="2015-06-25T18:07:39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6"/>
    <x v="8"/>
    <n v="104.17"/>
    <x v="1"/>
    <x v="6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6"/>
    <x v="8"/>
    <n v="31.38"/>
    <x v="1"/>
    <x v="6"/>
    <x v="3545"/>
    <d v="2015-04-11T19:22:39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6"/>
    <x v="21"/>
    <n v="59.21"/>
    <x v="1"/>
    <x v="6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6"/>
    <x v="35"/>
    <n v="119.18"/>
    <x v="1"/>
    <x v="6"/>
    <x v="3547"/>
    <d v="2016-05-14T03:59:00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6"/>
    <x v="21"/>
    <n v="164.62"/>
    <x v="1"/>
    <x v="6"/>
    <x v="3548"/>
    <d v="2016-03-05T01:00:00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6"/>
    <x v="21"/>
    <n v="24.29"/>
    <x v="1"/>
    <x v="6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6"/>
    <x v="2"/>
    <n v="40.94"/>
    <x v="1"/>
    <x v="6"/>
    <x v="3550"/>
    <d v="2016-05-02T21:26:38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6"/>
    <x v="21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6"/>
    <x v="8"/>
    <n v="38.65"/>
    <x v="1"/>
    <x v="6"/>
    <x v="3552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6"/>
    <x v="6"/>
    <n v="56.2"/>
    <x v="1"/>
    <x v="6"/>
    <x v="3553"/>
    <d v="2015-08-12T00:00:0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6"/>
    <x v="40"/>
    <n v="107"/>
    <x v="1"/>
    <x v="6"/>
    <x v="3554"/>
    <d v="2015-02-11T17:00:00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6"/>
    <x v="8"/>
    <n v="171.43"/>
    <x v="1"/>
    <x v="6"/>
    <x v="3555"/>
    <d v="2016-11-17T11:36:34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6"/>
    <x v="8"/>
    <n v="110.5"/>
    <x v="1"/>
    <x v="6"/>
    <x v="3556"/>
    <d v="2014-08-17T15:35:24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6"/>
    <x v="8"/>
    <n v="179.28"/>
    <x v="1"/>
    <x v="6"/>
    <x v="3557"/>
    <d v="2014-05-05T06:38:3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6"/>
    <x v="124"/>
    <n v="22.91"/>
    <x v="1"/>
    <x v="6"/>
    <x v="3558"/>
    <d v="2015-06-26T21:00:00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6"/>
    <x v="3"/>
    <n v="43.13"/>
    <x v="1"/>
    <x v="6"/>
    <x v="3559"/>
    <d v="2015-07-31T08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6"/>
    <x v="29"/>
    <n v="46.89"/>
    <x v="1"/>
    <x v="6"/>
    <x v="3560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6"/>
    <x v="21"/>
    <n v="47.41"/>
    <x v="1"/>
    <x v="6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6"/>
    <x v="328"/>
    <n v="15.13"/>
    <x v="1"/>
    <x v="6"/>
    <x v="3562"/>
    <d v="2016-03-13T22:00:0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6"/>
    <x v="2"/>
    <n v="21.1"/>
    <x v="1"/>
    <x v="6"/>
    <x v="3563"/>
    <d v="2016-08-01T19:00:00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6"/>
    <x v="7"/>
    <n v="59.12"/>
    <x v="1"/>
    <x v="6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6"/>
    <x v="26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6"/>
    <x v="2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6"/>
    <x v="15"/>
    <n v="26.54"/>
    <x v="1"/>
    <x v="6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6"/>
    <x v="38"/>
    <n v="58.42"/>
    <x v="1"/>
    <x v="6"/>
    <x v="3568"/>
    <d v="2014-09-17T17:46:34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6"/>
    <x v="8"/>
    <n v="122.54"/>
    <x v="1"/>
    <x v="6"/>
    <x v="3569"/>
    <d v="2015-01-08T16:31:36"/>
    <x v="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6"/>
    <x v="35"/>
    <n v="87.96"/>
    <x v="1"/>
    <x v="6"/>
    <x v="3570"/>
    <d v="2014-12-31T07:00:00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6"/>
    <x v="108"/>
    <n v="73.239999999999995"/>
    <x v="1"/>
    <x v="6"/>
    <x v="3571"/>
    <d v="2014-10-30T20:36:53"/>
    <x v="4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6"/>
    <x v="8"/>
    <n v="55.56"/>
    <x v="1"/>
    <x v="6"/>
    <x v="3572"/>
    <d v="2015-06-21T13:41:22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6"/>
    <x v="33"/>
    <n v="39.54"/>
    <x v="1"/>
    <x v="6"/>
    <x v="3573"/>
    <d v="2014-11-08T10:00:46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6"/>
    <x v="6"/>
    <n v="136.78"/>
    <x v="1"/>
    <x v="6"/>
    <x v="3574"/>
    <d v="2014-11-13T23:37:28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6"/>
    <x v="7"/>
    <n v="99.34"/>
    <x v="1"/>
    <x v="6"/>
    <x v="3575"/>
    <d v="2016-08-11T03:59:0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6"/>
    <x v="8"/>
    <n v="20"/>
    <x v="1"/>
    <x v="6"/>
    <x v="3576"/>
    <d v="2016-12-05T14:10:54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6"/>
    <x v="22"/>
    <n v="28.89"/>
    <x v="1"/>
    <x v="6"/>
    <x v="3577"/>
    <d v="2015-04-26T06:28:00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6"/>
    <x v="8"/>
    <n v="40.549999999999997"/>
    <x v="1"/>
    <x v="6"/>
    <x v="3578"/>
    <d v="2016-04-30T17:36:17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6"/>
    <x v="8"/>
    <n v="35.71"/>
    <x v="1"/>
    <x v="6"/>
    <x v="3579"/>
    <d v="2016-03-31T17:17:36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6"/>
    <x v="35"/>
    <n v="37.96"/>
    <x v="1"/>
    <x v="6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6"/>
    <x v="8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6"/>
    <x v="315"/>
    <n v="58.57"/>
    <x v="1"/>
    <x v="6"/>
    <x v="3582"/>
    <d v="2016-04-05T02:18:02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6"/>
    <x v="15"/>
    <n v="135.63"/>
    <x v="1"/>
    <x v="6"/>
    <x v="3583"/>
    <d v="2016-04-18T09:13: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6"/>
    <x v="31"/>
    <n v="30.94"/>
    <x v="1"/>
    <x v="6"/>
    <x v="3584"/>
    <d v="2015-07-13T07:35:44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6"/>
    <x v="17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6"/>
    <x v="15"/>
    <n v="151.97999999999999"/>
    <x v="1"/>
    <x v="6"/>
    <x v="3586"/>
    <d v="2016-09-23T16:44:30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6"/>
    <x v="37"/>
    <n v="22.61"/>
    <x v="1"/>
    <x v="6"/>
    <x v="3587"/>
    <d v="2016-06-27T19:00:00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6"/>
    <x v="7"/>
    <n v="18.27"/>
    <x v="1"/>
    <x v="6"/>
    <x v="3588"/>
    <d v="2015-04-29T23:00:00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6"/>
    <x v="30"/>
    <n v="82.26"/>
    <x v="1"/>
    <x v="6"/>
    <x v="3589"/>
    <d v="2015-05-26T15:32:27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6"/>
    <x v="8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6"/>
    <x v="215"/>
    <n v="68.06"/>
    <x v="1"/>
    <x v="6"/>
    <x v="3591"/>
    <d v="2015-01-24T04:59:00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6"/>
    <x v="37"/>
    <n v="72.709999999999994"/>
    <x v="1"/>
    <x v="6"/>
    <x v="3592"/>
    <d v="2015-02-11T04:59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6"/>
    <x v="38"/>
    <n v="77.19"/>
    <x v="1"/>
    <x v="6"/>
    <x v="3593"/>
    <d v="2015-01-05T20:26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6"/>
    <x v="9"/>
    <n v="55.97"/>
    <x v="1"/>
    <x v="6"/>
    <x v="3594"/>
    <d v="2016-09-04T01:36:22"/>
    <x v="4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6"/>
    <x v="17"/>
    <n v="49.69"/>
    <x v="1"/>
    <x v="6"/>
    <x v="3595"/>
    <d v="2015-03-13T06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6"/>
    <x v="29"/>
    <n v="79"/>
    <x v="1"/>
    <x v="6"/>
    <x v="3596"/>
    <d v="2014-08-26T17:09:42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6"/>
    <x v="33"/>
    <n v="77.73"/>
    <x v="1"/>
    <x v="6"/>
    <x v="3597"/>
    <d v="2016-03-03T05:59:00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6"/>
    <x v="5"/>
    <n v="40.78"/>
    <x v="1"/>
    <x v="6"/>
    <x v="3598"/>
    <d v="2014-09-03T04:59:00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6"/>
    <x v="180"/>
    <n v="59.41"/>
    <x v="1"/>
    <x v="6"/>
    <x v="3599"/>
    <d v="2015-08-30T00:00:00"/>
    <x v="4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6"/>
    <x v="22"/>
    <n v="3.25"/>
    <x v="1"/>
    <x v="6"/>
    <x v="3600"/>
    <d v="2016-10-13T20:22:44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6"/>
    <x v="3"/>
    <n v="39.380000000000003"/>
    <x v="1"/>
    <x v="6"/>
    <x v="3601"/>
    <d v="2015-01-16T23:58:0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6"/>
    <x v="8"/>
    <n v="81.67"/>
    <x v="1"/>
    <x v="6"/>
    <x v="3602"/>
    <d v="2016-05-17T21:27:59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6"/>
    <x v="193"/>
    <n v="44.91"/>
    <x v="1"/>
    <x v="6"/>
    <x v="3603"/>
    <d v="2015-11-05T21:44:40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6"/>
    <x v="40"/>
    <n v="49.06"/>
    <x v="1"/>
    <x v="6"/>
    <x v="3604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6"/>
    <x v="361"/>
    <n v="30.67"/>
    <x v="1"/>
    <x v="6"/>
    <x v="3605"/>
    <d v="2016-02-13T19:02:06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6"/>
    <x v="22"/>
    <n v="61.06"/>
    <x v="1"/>
    <x v="6"/>
    <x v="3606"/>
    <d v="2016-08-14T14:30:57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6"/>
    <x v="2"/>
    <n v="29"/>
    <x v="1"/>
    <x v="6"/>
    <x v="3607"/>
    <d v="2015-12-15T00:00:00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6"/>
    <x v="8"/>
    <n v="29.63"/>
    <x v="1"/>
    <x v="6"/>
    <x v="3608"/>
    <d v="2016-06-17T14:00:00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6"/>
    <x v="42"/>
    <n v="143.1"/>
    <x v="1"/>
    <x v="6"/>
    <x v="3609"/>
    <d v="2016-03-30T22:48:05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6"/>
    <x v="184"/>
    <n v="52.35"/>
    <x v="1"/>
    <x v="6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6"/>
    <x v="104"/>
    <n v="66.67"/>
    <x v="1"/>
    <x v="6"/>
    <x v="3611"/>
    <d v="2015-04-08T08:53:2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6"/>
    <x v="12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6"/>
    <x v="8"/>
    <n v="62.5"/>
    <x v="1"/>
    <x v="6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6"/>
    <x v="7"/>
    <n v="35.49"/>
    <x v="1"/>
    <x v="6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6"/>
    <x v="13"/>
    <n v="37.08"/>
    <x v="1"/>
    <x v="6"/>
    <x v="3615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6"/>
    <x v="105"/>
    <n v="69.33"/>
    <x v="1"/>
    <x v="6"/>
    <x v="3616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6"/>
    <x v="17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6"/>
    <x v="7"/>
    <n v="36.07"/>
    <x v="1"/>
    <x v="6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6"/>
    <x v="40"/>
    <n v="66.47"/>
    <x v="1"/>
    <x v="6"/>
    <x v="3619"/>
    <d v="2016-11-19T22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6"/>
    <x v="2"/>
    <n v="56.07"/>
    <x v="1"/>
    <x v="6"/>
    <x v="3620"/>
    <d v="2015-03-05T04:00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6"/>
    <x v="5"/>
    <n v="47.03"/>
    <x v="1"/>
    <x v="6"/>
    <x v="3621"/>
    <d v="2016-09-30T21:00:00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6"/>
    <x v="8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6"/>
    <x v="28"/>
    <n v="88.24"/>
    <x v="1"/>
    <x v="6"/>
    <x v="3623"/>
    <d v="2014-07-26T07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6"/>
    <x v="2"/>
    <n v="80.72"/>
    <x v="1"/>
    <x v="6"/>
    <x v="3624"/>
    <d v="2016-08-23T18:34:50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6"/>
    <x v="33"/>
    <n v="39.49"/>
    <x v="1"/>
    <x v="6"/>
    <x v="3625"/>
    <d v="2015-07-02T15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6"/>
    <x v="21"/>
    <n v="84.85"/>
    <x v="1"/>
    <x v="6"/>
    <x v="3626"/>
    <d v="2014-08-16T16:00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6"/>
    <x v="8"/>
    <n v="68.97"/>
    <x v="1"/>
    <x v="6"/>
    <x v="3627"/>
    <d v="2016-05-21T03:59:00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40"/>
    <x v="50"/>
    <n v="0"/>
    <x v="1"/>
    <x v="40"/>
    <x v="3628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40"/>
    <x v="50"/>
    <n v="1"/>
    <x v="1"/>
    <x v="40"/>
    <x v="3629"/>
    <d v="2016-05-05T17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40"/>
    <x v="5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40"/>
    <x v="76"/>
    <n v="147.88"/>
    <x v="1"/>
    <x v="40"/>
    <x v="3631"/>
    <d v="2014-09-23T03:59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40"/>
    <x v="68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40"/>
    <x v="131"/>
    <n v="56.84"/>
    <x v="1"/>
    <x v="40"/>
    <x v="3633"/>
    <d v="2016-11-19T01:00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40"/>
    <x v="65"/>
    <n v="176.94"/>
    <x v="1"/>
    <x v="40"/>
    <x v="3634"/>
    <d v="2017-01-14T03:59:00"/>
    <x v="4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40"/>
    <x v="71"/>
    <n v="127.6"/>
    <x v="1"/>
    <x v="40"/>
    <x v="3635"/>
    <d v="2016-04-20T21:11:1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40"/>
    <x v="50"/>
    <n v="0"/>
    <x v="1"/>
    <x v="40"/>
    <x v="3636"/>
    <d v="2015-09-14T16:40:29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40"/>
    <x v="134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40"/>
    <x v="113"/>
    <n v="108"/>
    <x v="1"/>
    <x v="40"/>
    <x v="3638"/>
    <d v="2015-04-19T15:08:52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40"/>
    <x v="50"/>
    <n v="1"/>
    <x v="1"/>
    <x v="40"/>
    <x v="3639"/>
    <d v="2016-10-07T15:11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40"/>
    <x v="52"/>
    <n v="18.329999999999998"/>
    <x v="1"/>
    <x v="40"/>
    <x v="3640"/>
    <d v="2015-05-10T18:45:3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40"/>
    <x v="50"/>
    <n v="0"/>
    <x v="1"/>
    <x v="40"/>
    <x v="3641"/>
    <d v="2014-10-05T05:00:0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40"/>
    <x v="53"/>
    <n v="7.5"/>
    <x v="1"/>
    <x v="40"/>
    <x v="3642"/>
    <d v="2015-11-30T17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40"/>
    <x v="50"/>
    <n v="0"/>
    <x v="1"/>
    <x v="40"/>
    <x v="3643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40"/>
    <x v="63"/>
    <n v="68.42"/>
    <x v="1"/>
    <x v="40"/>
    <x v="3644"/>
    <d v="2016-03-08T04:59:00"/>
    <x v="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40"/>
    <x v="50"/>
    <n v="1"/>
    <x v="1"/>
    <x v="40"/>
    <x v="3645"/>
    <d v="2016-11-22T00:17:1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40"/>
    <x v="62"/>
    <n v="60.13"/>
    <x v="1"/>
    <x v="40"/>
    <x v="3646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40"/>
    <x v="52"/>
    <n v="15"/>
    <x v="1"/>
    <x v="40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6"/>
    <x v="8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6"/>
    <x v="3"/>
    <n v="97.5"/>
    <x v="1"/>
    <x v="6"/>
    <x v="3649"/>
    <d v="2014-06-16T17:06:34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6"/>
    <x v="8"/>
    <n v="29.41"/>
    <x v="1"/>
    <x v="6"/>
    <x v="3650"/>
    <d v="2016-02-02T11:29:44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6"/>
    <x v="3"/>
    <n v="57.78"/>
    <x v="1"/>
    <x v="6"/>
    <x v="3651"/>
    <d v="2014-08-10T15:59:00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6"/>
    <x v="365"/>
    <n v="44.24"/>
    <x v="1"/>
    <x v="6"/>
    <x v="3652"/>
    <d v="2016-08-25T03:59:0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6"/>
    <x v="7"/>
    <n v="60.91"/>
    <x v="1"/>
    <x v="6"/>
    <x v="3653"/>
    <d v="2015-08-05T08:43:2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6"/>
    <x v="107"/>
    <n v="68.84"/>
    <x v="1"/>
    <x v="6"/>
    <x v="3654"/>
    <d v="2016-04-03T17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6"/>
    <x v="31"/>
    <n v="73.58"/>
    <x v="1"/>
    <x v="6"/>
    <x v="3655"/>
    <d v="2015-07-18T06:59:00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6"/>
    <x v="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6"/>
    <x v="38"/>
    <n v="110.75"/>
    <x v="1"/>
    <x v="6"/>
    <x v="3657"/>
    <d v="2016-06-01T21:42:00"/>
    <x v="3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6"/>
    <x v="7"/>
    <n v="75.5"/>
    <x v="1"/>
    <x v="6"/>
    <x v="3658"/>
    <d v="2014-07-02T03:59:00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6"/>
    <x v="21"/>
    <n v="235.46"/>
    <x v="1"/>
    <x v="6"/>
    <x v="3659"/>
    <d v="2015-03-19T14:39:0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6"/>
    <x v="8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6"/>
    <x v="38"/>
    <n v="92.5"/>
    <x v="1"/>
    <x v="6"/>
    <x v="3661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6"/>
    <x v="7"/>
    <n v="202.85"/>
    <x v="1"/>
    <x v="6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6"/>
    <x v="3"/>
    <n v="26"/>
    <x v="1"/>
    <x v="6"/>
    <x v="3663"/>
    <d v="2016-12-21T11:50:3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6"/>
    <x v="15"/>
    <n v="46.05"/>
    <x v="1"/>
    <x v="6"/>
    <x v="3664"/>
    <d v="2016-06-16T05:58:09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6"/>
    <x v="41"/>
    <n v="51"/>
    <x v="1"/>
    <x v="6"/>
    <x v="3665"/>
    <d v="2015-10-28T19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6"/>
    <x v="8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6"/>
    <x v="33"/>
    <n v="53.36"/>
    <x v="1"/>
    <x v="6"/>
    <x v="3667"/>
    <d v="2015-07-18T23:16:59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6"/>
    <x v="3"/>
    <n v="36.96"/>
    <x v="1"/>
    <x v="6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6"/>
    <x v="178"/>
    <n v="81.290000000000006"/>
    <x v="1"/>
    <x v="6"/>
    <x v="3669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6"/>
    <x v="5"/>
    <n v="20.079999999999998"/>
    <x v="1"/>
    <x v="6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6"/>
    <x v="7"/>
    <n v="88.25"/>
    <x v="1"/>
    <x v="6"/>
    <x v="3671"/>
    <d v="2014-07-21T03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6"/>
    <x v="21"/>
    <n v="53.44"/>
    <x v="1"/>
    <x v="6"/>
    <x v="3672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6"/>
    <x v="35"/>
    <n v="39.869999999999997"/>
    <x v="1"/>
    <x v="6"/>
    <x v="3673"/>
    <d v="2014-11-05T12:52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6"/>
    <x v="8"/>
    <n v="145.16"/>
    <x v="1"/>
    <x v="6"/>
    <x v="3674"/>
    <d v="2016-09-03T20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6"/>
    <x v="49"/>
    <n v="23.33"/>
    <x v="1"/>
    <x v="6"/>
    <x v="3675"/>
    <d v="2016-05-15T23:00:00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6"/>
    <x v="32"/>
    <n v="64.38"/>
    <x v="1"/>
    <x v="6"/>
    <x v="3676"/>
    <d v="2014-09-12T19:34:4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6"/>
    <x v="3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6"/>
    <x v="33"/>
    <n v="66.13"/>
    <x v="1"/>
    <x v="6"/>
    <x v="3678"/>
    <d v="2015-05-31T12:44:58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6"/>
    <x v="5"/>
    <n v="73.400000000000006"/>
    <x v="1"/>
    <x v="6"/>
    <x v="3679"/>
    <d v="2014-07-01T04:59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6"/>
    <x v="40"/>
    <n v="99.5"/>
    <x v="1"/>
    <x v="6"/>
    <x v="3680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6"/>
    <x v="20"/>
    <n v="62.17"/>
    <x v="1"/>
    <x v="6"/>
    <x v="3681"/>
    <d v="2016-01-15T15:38: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6"/>
    <x v="86"/>
    <n v="62.33"/>
    <x v="1"/>
    <x v="6"/>
    <x v="3682"/>
    <d v="2014-06-16T06:59:00"/>
    <x v="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6"/>
    <x v="38"/>
    <n v="58.79"/>
    <x v="1"/>
    <x v="6"/>
    <x v="3683"/>
    <d v="2016-10-20T02:48:16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6"/>
    <x v="86"/>
    <n v="45.35"/>
    <x v="1"/>
    <x v="6"/>
    <x v="3684"/>
    <d v="2015-09-02T04:19:46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6"/>
    <x v="6"/>
    <n v="41.94"/>
    <x v="1"/>
    <x v="6"/>
    <x v="3685"/>
    <d v="2014-05-19T21:00:00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6"/>
    <x v="7"/>
    <n v="59.17"/>
    <x v="1"/>
    <x v="6"/>
    <x v="3686"/>
    <d v="2015-08-29T03:59:0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6"/>
    <x v="8"/>
    <n v="200.49"/>
    <x v="1"/>
    <x v="6"/>
    <x v="3687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6"/>
    <x v="15"/>
    <n v="83.97"/>
    <x v="1"/>
    <x v="6"/>
    <x v="3688"/>
    <d v="2014-08-08T18:53:24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6"/>
    <x v="90"/>
    <n v="57.26"/>
    <x v="1"/>
    <x v="6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6"/>
    <x v="28"/>
    <n v="58.06"/>
    <x v="1"/>
    <x v="6"/>
    <x v="3690"/>
    <d v="2014-11-27T15:21:23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6"/>
    <x v="30"/>
    <n v="186.8"/>
    <x v="1"/>
    <x v="6"/>
    <x v="3691"/>
    <d v="2015-03-02T04:59:00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6"/>
    <x v="9"/>
    <n v="74.12"/>
    <x v="1"/>
    <x v="6"/>
    <x v="3692"/>
    <d v="2014-09-19T00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6"/>
    <x v="32"/>
    <n v="30.71"/>
    <x v="1"/>
    <x v="6"/>
    <x v="3693"/>
    <d v="2015-11-30T22:30:0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6"/>
    <x v="13"/>
    <n v="62.67"/>
    <x v="1"/>
    <x v="6"/>
    <x v="3694"/>
    <d v="2016-06-06T02:00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6"/>
    <x v="8"/>
    <n v="121.36"/>
    <x v="1"/>
    <x v="6"/>
    <x v="3695"/>
    <d v="2015-01-11T20:53:3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6"/>
    <x v="19"/>
    <n v="39.74"/>
    <x v="1"/>
    <x v="6"/>
    <x v="3696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6"/>
    <x v="29"/>
    <n v="72"/>
    <x v="1"/>
    <x v="6"/>
    <x v="3697"/>
    <d v="2016-05-10T11:10:48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6"/>
    <x v="38"/>
    <n v="40.630000000000003"/>
    <x v="1"/>
    <x v="6"/>
    <x v="3698"/>
    <d v="2016-03-02T19:21:27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6"/>
    <x v="7"/>
    <n v="63"/>
    <x v="1"/>
    <x v="6"/>
    <x v="3699"/>
    <d v="2014-10-15T14:26:5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6"/>
    <x v="10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6"/>
    <x v="8"/>
    <n v="38.590000000000003"/>
    <x v="1"/>
    <x v="6"/>
    <x v="3701"/>
    <d v="2015-06-04T12:59:53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6"/>
    <x v="15"/>
    <n v="155.94999999999999"/>
    <x v="1"/>
    <x v="6"/>
    <x v="3702"/>
    <d v="2016-07-10T22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6"/>
    <x v="4"/>
    <n v="43.2"/>
    <x v="1"/>
    <x v="6"/>
    <x v="3703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6"/>
    <x v="104"/>
    <n v="15.15"/>
    <x v="1"/>
    <x v="6"/>
    <x v="3704"/>
    <d v="2016-05-31T16:33:14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6"/>
    <x v="3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6"/>
    <x v="10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6"/>
    <x v="362"/>
    <n v="80.87"/>
    <x v="1"/>
    <x v="6"/>
    <x v="3707"/>
    <d v="2016-07-22T05:26:0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6"/>
    <x v="126"/>
    <n v="53.85"/>
    <x v="1"/>
    <x v="6"/>
    <x v="3708"/>
    <d v="2014-07-04T03:24:46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6"/>
    <x v="29"/>
    <n v="30.93"/>
    <x v="1"/>
    <x v="6"/>
    <x v="3709"/>
    <d v="2014-06-25T16:59:06"/>
    <x v="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6"/>
    <x v="48"/>
    <n v="67.959999999999994"/>
    <x v="1"/>
    <x v="6"/>
    <x v="3710"/>
    <d v="2015-04-03T13:49:48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6"/>
    <x v="35"/>
    <n v="27.14"/>
    <x v="1"/>
    <x v="6"/>
    <x v="3711"/>
    <d v="2014-06-15T16:00:00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6"/>
    <x v="224"/>
    <n v="110.87"/>
    <x v="1"/>
    <x v="6"/>
    <x v="3712"/>
    <d v="2015-05-31T06:59:00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6"/>
    <x v="21"/>
    <n v="106.84"/>
    <x v="1"/>
    <x v="6"/>
    <x v="3713"/>
    <d v="2016-06-04T17:42:46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6"/>
    <x v="21"/>
    <n v="105.52"/>
    <x v="1"/>
    <x v="6"/>
    <x v="3714"/>
    <d v="2015-05-26T03:59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6"/>
    <x v="33"/>
    <n v="132.96"/>
    <x v="1"/>
    <x v="6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6"/>
    <x v="94"/>
    <n v="51.92"/>
    <x v="1"/>
    <x v="6"/>
    <x v="3716"/>
    <d v="2016-01-21T21:18:29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6"/>
    <x v="7"/>
    <n v="310"/>
    <x v="1"/>
    <x v="6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6"/>
    <x v="366"/>
    <n v="26.02"/>
    <x v="1"/>
    <x v="6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6"/>
    <x v="367"/>
    <n v="105"/>
    <x v="1"/>
    <x v="6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6"/>
    <x v="2"/>
    <n v="86.23"/>
    <x v="1"/>
    <x v="6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6"/>
    <x v="7"/>
    <n v="114.55"/>
    <x v="1"/>
    <x v="6"/>
    <x v="3721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6"/>
    <x v="38"/>
    <n v="47.66"/>
    <x v="1"/>
    <x v="6"/>
    <x v="3722"/>
    <d v="2016-02-11T22:59:00"/>
    <x v="1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6"/>
    <x v="21"/>
    <n v="72.89"/>
    <x v="1"/>
    <x v="6"/>
    <x v="3723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6"/>
    <x v="33"/>
    <n v="49.55"/>
    <x v="1"/>
    <x v="6"/>
    <x v="3724"/>
    <d v="2016-05-04T23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6"/>
    <x v="37"/>
    <n v="25.4"/>
    <x v="1"/>
    <x v="6"/>
    <x v="3725"/>
    <d v="2016-02-18T21:30:00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6"/>
    <x v="368"/>
    <n v="62.59"/>
    <x v="1"/>
    <x v="6"/>
    <x v="3726"/>
    <d v="2016-04-29T21:00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6"/>
    <x v="7"/>
    <n v="61.06"/>
    <x v="1"/>
    <x v="6"/>
    <x v="3727"/>
    <d v="2016-10-20T04:55:00"/>
    <x v="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6"/>
    <x v="114"/>
    <n v="60.06"/>
    <x v="1"/>
    <x v="6"/>
    <x v="3728"/>
    <d v="2015-08-19T04:06:16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6"/>
    <x v="113"/>
    <n v="72.400000000000006"/>
    <x v="1"/>
    <x v="6"/>
    <x v="3729"/>
    <d v="2015-03-23T03:55:12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6"/>
    <x v="54"/>
    <n v="100"/>
    <x v="1"/>
    <x v="6"/>
    <x v="3730"/>
    <d v="2015-08-17T16:15:59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6"/>
    <x v="57"/>
    <n v="51.67"/>
    <x v="1"/>
    <x v="6"/>
    <x v="3731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6"/>
    <x v="77"/>
    <n v="32.75"/>
    <x v="1"/>
    <x v="6"/>
    <x v="3732"/>
    <d v="2015-01-24T12:00:00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6"/>
    <x v="50"/>
    <n v="0"/>
    <x v="1"/>
    <x v="6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6"/>
    <x v="58"/>
    <n v="61"/>
    <x v="1"/>
    <x v="6"/>
    <x v="3734"/>
    <d v="2015-05-25T21:38:16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6"/>
    <x v="55"/>
    <n v="10"/>
    <x v="1"/>
    <x v="6"/>
    <x v="3735"/>
    <d v="2015-05-28T16:38:09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6"/>
    <x v="60"/>
    <n v="10"/>
    <x v="1"/>
    <x v="6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6"/>
    <x v="70"/>
    <n v="37.5"/>
    <x v="1"/>
    <x v="6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6"/>
    <x v="82"/>
    <n v="45"/>
    <x v="1"/>
    <x v="6"/>
    <x v="3738"/>
    <d v="2014-07-15T22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6"/>
    <x v="68"/>
    <n v="100.63"/>
    <x v="1"/>
    <x v="6"/>
    <x v="3739"/>
    <d v="2016-07-17T10:47:48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6"/>
    <x v="82"/>
    <n v="25.57"/>
    <x v="1"/>
    <x v="6"/>
    <x v="3740"/>
    <d v="2014-08-12T01:53:58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6"/>
    <x v="50"/>
    <n v="0"/>
    <x v="1"/>
    <x v="6"/>
    <x v="3741"/>
    <d v="2015-12-17T22:05:5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6"/>
    <x v="53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6"/>
    <x v="50"/>
    <n v="0"/>
    <x v="1"/>
    <x v="6"/>
    <x v="3743"/>
    <d v="2014-07-03T17:02:44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6"/>
    <x v="50"/>
    <n v="0"/>
    <x v="1"/>
    <x v="6"/>
    <x v="3744"/>
    <d v="2014-07-05T03:59:00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6"/>
    <x v="54"/>
    <n v="10"/>
    <x v="1"/>
    <x v="6"/>
    <x v="3745"/>
    <d v="2014-08-10T16:45:02"/>
    <x v="4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6"/>
    <x v="53"/>
    <n v="202"/>
    <x v="1"/>
    <x v="6"/>
    <x v="3746"/>
    <d v="2016-10-08T09:20:39"/>
    <x v="4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6"/>
    <x v="60"/>
    <n v="25"/>
    <x v="1"/>
    <x v="6"/>
    <x v="3747"/>
    <d v="2015-07-05T22:59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40"/>
    <x v="3"/>
    <n v="99.54"/>
    <x v="1"/>
    <x v="40"/>
    <x v="3748"/>
    <d v="2016-02-16T05:59:00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40"/>
    <x v="2"/>
    <n v="75"/>
    <x v="1"/>
    <x v="40"/>
    <x v="3749"/>
    <d v="2016-04-29T03:59:00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40"/>
    <x v="8"/>
    <n v="215.25"/>
    <x v="1"/>
    <x v="40"/>
    <x v="3750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40"/>
    <x v="18"/>
    <n v="120.55"/>
    <x v="1"/>
    <x v="40"/>
    <x v="3751"/>
    <d v="2016-04-02T23:51:13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40"/>
    <x v="40"/>
    <n v="37.67"/>
    <x v="1"/>
    <x v="40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40"/>
    <x v="33"/>
    <n v="172.23"/>
    <x v="1"/>
    <x v="40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40"/>
    <x v="28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40"/>
    <x v="22"/>
    <n v="25.46"/>
    <x v="1"/>
    <x v="40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40"/>
    <x v="7"/>
    <n v="267.64999999999998"/>
    <x v="1"/>
    <x v="40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40"/>
    <x v="15"/>
    <n v="75.959999999999994"/>
    <x v="1"/>
    <x v="40"/>
    <x v="3757"/>
    <d v="2014-12-01T20:25:15"/>
    <x v="4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40"/>
    <x v="21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40"/>
    <x v="5"/>
    <n v="50.11"/>
    <x v="1"/>
    <x v="40"/>
    <x v="3759"/>
    <d v="2015-08-26T02:35:5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40"/>
    <x v="7"/>
    <n v="55.5"/>
    <x v="1"/>
    <x v="40"/>
    <x v="3760"/>
    <d v="2014-05-05T12:36:26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40"/>
    <x v="8"/>
    <n v="166.67"/>
    <x v="1"/>
    <x v="40"/>
    <x v="3761"/>
    <d v="2015-08-10T23:00:00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40"/>
    <x v="6"/>
    <n v="47.43"/>
    <x v="1"/>
    <x v="40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40"/>
    <x v="8"/>
    <n v="64.94"/>
    <x v="1"/>
    <x v="40"/>
    <x v="3763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40"/>
    <x v="8"/>
    <n v="55.56"/>
    <x v="1"/>
    <x v="40"/>
    <x v="3764"/>
    <d v="2016-05-29T00:36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40"/>
    <x v="40"/>
    <n v="74.22"/>
    <x v="1"/>
    <x v="40"/>
    <x v="3765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40"/>
    <x v="33"/>
    <n v="106.93"/>
    <x v="1"/>
    <x v="40"/>
    <x v="3766"/>
    <d v="2014-07-03T04:00:4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40"/>
    <x v="16"/>
    <n v="41.7"/>
    <x v="1"/>
    <x v="40"/>
    <x v="3767"/>
    <d v="2015-03-01T04:59:00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40"/>
    <x v="29"/>
    <n v="74.239999999999995"/>
    <x v="1"/>
    <x v="40"/>
    <x v="3768"/>
    <d v="2014-06-12T17:28:1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40"/>
    <x v="8"/>
    <n v="73.33"/>
    <x v="1"/>
    <x v="40"/>
    <x v="3769"/>
    <d v="2016-04-15T14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40"/>
    <x v="8"/>
    <n v="100"/>
    <x v="1"/>
    <x v="40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40"/>
    <x v="91"/>
    <n v="38.42"/>
    <x v="1"/>
    <x v="40"/>
    <x v="3771"/>
    <d v="2016-05-18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40"/>
    <x v="5"/>
    <n v="166.97"/>
    <x v="1"/>
    <x v="40"/>
    <x v="3772"/>
    <d v="2016-11-29T06:00:00"/>
    <x v="3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40"/>
    <x v="29"/>
    <n v="94.91"/>
    <x v="1"/>
    <x v="40"/>
    <x v="3773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40"/>
    <x v="8"/>
    <n v="100"/>
    <x v="1"/>
    <x v="40"/>
    <x v="3774"/>
    <d v="2015-04-09T19:00:55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40"/>
    <x v="8"/>
    <n v="143.21"/>
    <x v="1"/>
    <x v="40"/>
    <x v="3775"/>
    <d v="2015-04-09T04:00:00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40"/>
    <x v="13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40"/>
    <x v="1"/>
    <n v="48.54"/>
    <x v="1"/>
    <x v="40"/>
    <x v="3777"/>
    <d v="2014-09-27T04:00:00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40"/>
    <x v="2"/>
    <n v="70.03"/>
    <x v="1"/>
    <x v="40"/>
    <x v="3778"/>
    <d v="2015-02-14T19:39:40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40"/>
    <x v="3"/>
    <n v="135.63"/>
    <x v="1"/>
    <x v="40"/>
    <x v="3779"/>
    <d v="2016-03-26T16:39:00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40"/>
    <x v="28"/>
    <n v="100"/>
    <x v="1"/>
    <x v="40"/>
    <x v="3780"/>
    <d v="2015-07-13T20:06:0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40"/>
    <x v="5"/>
    <n v="94.9"/>
    <x v="1"/>
    <x v="40"/>
    <x v="3781"/>
    <d v="2014-09-08T21:11:25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40"/>
    <x v="21"/>
    <n v="75.37"/>
    <x v="1"/>
    <x v="40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40"/>
    <x v="32"/>
    <n v="64.459999999999994"/>
    <x v="1"/>
    <x v="40"/>
    <x v="3783"/>
    <d v="2016-03-15T16:00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40"/>
    <x v="41"/>
    <n v="115"/>
    <x v="1"/>
    <x v="40"/>
    <x v="3784"/>
    <d v="2016-07-10T23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40"/>
    <x v="298"/>
    <n v="100.5"/>
    <x v="1"/>
    <x v="40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40"/>
    <x v="38"/>
    <n v="93.77"/>
    <x v="1"/>
    <x v="40"/>
    <x v="3786"/>
    <d v="2016-05-27T00:54:35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40"/>
    <x v="8"/>
    <n v="35.1"/>
    <x v="1"/>
    <x v="40"/>
    <x v="3787"/>
    <d v="2015-07-11T03:59:0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40"/>
    <x v="60"/>
    <n v="500"/>
    <x v="1"/>
    <x v="40"/>
    <x v="3788"/>
    <d v="2015-12-23T16:18:00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40"/>
    <x v="56"/>
    <n v="29"/>
    <x v="1"/>
    <x v="40"/>
    <x v="3789"/>
    <d v="2015-06-15T19:10:18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40"/>
    <x v="50"/>
    <n v="0"/>
    <x v="1"/>
    <x v="40"/>
    <x v="3790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40"/>
    <x v="50"/>
    <n v="0"/>
    <x v="1"/>
    <x v="40"/>
    <x v="3791"/>
    <d v="2014-07-06T16:36:32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40"/>
    <x v="50"/>
    <n v="17.5"/>
    <x v="1"/>
    <x v="40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40"/>
    <x v="64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40"/>
    <x v="60"/>
    <n v="50"/>
    <x v="1"/>
    <x v="40"/>
    <x v="3794"/>
    <d v="2015-06-07T13:55:54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40"/>
    <x v="53"/>
    <n v="5"/>
    <x v="1"/>
    <x v="40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40"/>
    <x v="50"/>
    <n v="1"/>
    <x v="1"/>
    <x v="40"/>
    <x v="3796"/>
    <d v="2017-01-14T00:42:3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40"/>
    <x v="369"/>
    <n v="145.41"/>
    <x v="1"/>
    <x v="40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40"/>
    <x v="60"/>
    <n v="205"/>
    <x v="1"/>
    <x v="40"/>
    <x v="379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40"/>
    <x v="65"/>
    <n v="100.5"/>
    <x v="1"/>
    <x v="40"/>
    <x v="3799"/>
    <d v="2016-03-11T22:20:43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40"/>
    <x v="65"/>
    <n v="55.06"/>
    <x v="1"/>
    <x v="40"/>
    <x v="3800"/>
    <d v="2015-01-11T04:59: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40"/>
    <x v="114"/>
    <n v="47.33"/>
    <x v="1"/>
    <x v="40"/>
    <x v="3801"/>
    <d v="2015-01-02T16:13:36"/>
    <x v="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40"/>
    <x v="50"/>
    <n v="0"/>
    <x v="1"/>
    <x v="40"/>
    <x v="3802"/>
    <d v="2015-10-22T03:01:46"/>
    <x v="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40"/>
    <x v="68"/>
    <n v="58.95"/>
    <x v="1"/>
    <x v="40"/>
    <x v="3803"/>
    <d v="2016-03-04T23:19:28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40"/>
    <x v="50"/>
    <n v="0"/>
    <x v="1"/>
    <x v="40"/>
    <x v="3804"/>
    <d v="2016-07-31T07:00:00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40"/>
    <x v="50"/>
    <n v="1.5"/>
    <x v="1"/>
    <x v="40"/>
    <x v="3805"/>
    <d v="2014-09-27T21:17:2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40"/>
    <x v="5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40"/>
    <x v="75"/>
    <n v="50.56"/>
    <x v="1"/>
    <x v="40"/>
    <x v="3807"/>
    <d v="2015-04-03T21:48:59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6"/>
    <x v="8"/>
    <n v="41.67"/>
    <x v="1"/>
    <x v="6"/>
    <x v="3808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6"/>
    <x v="7"/>
    <n v="53.29"/>
    <x v="1"/>
    <x v="6"/>
    <x v="3809"/>
    <d v="2014-07-30T23:00:00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6"/>
    <x v="108"/>
    <n v="70.23"/>
    <x v="1"/>
    <x v="6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6"/>
    <x v="370"/>
    <n v="43.42"/>
    <x v="1"/>
    <x v="6"/>
    <x v="3811"/>
    <d v="2016-05-31T11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6"/>
    <x v="5"/>
    <n v="199.18"/>
    <x v="1"/>
    <x v="6"/>
    <x v="3812"/>
    <d v="2015-06-01T03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6"/>
    <x v="7"/>
    <n v="78.52"/>
    <x v="1"/>
    <x v="6"/>
    <x v="3813"/>
    <d v="2016-06-14T21:43:0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6"/>
    <x v="49"/>
    <n v="61.82"/>
    <x v="1"/>
    <x v="6"/>
    <x v="3814"/>
    <d v="2015-04-01T03:59:00"/>
    <x v="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6"/>
    <x v="8"/>
    <n v="50"/>
    <x v="1"/>
    <x v="6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6"/>
    <x v="17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6"/>
    <x v="13"/>
    <n v="107.25"/>
    <x v="1"/>
    <x v="6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6"/>
    <x v="371"/>
    <n v="57"/>
    <x v="1"/>
    <x v="6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6"/>
    <x v="6"/>
    <n v="40.92"/>
    <x v="1"/>
    <x v="6"/>
    <x v="3819"/>
    <d v="2015-07-17T21:02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6"/>
    <x v="1"/>
    <n v="21.5"/>
    <x v="1"/>
    <x v="6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6"/>
    <x v="2"/>
    <n v="79.540000000000006"/>
    <x v="1"/>
    <x v="6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6"/>
    <x v="5"/>
    <n v="72.38"/>
    <x v="1"/>
    <x v="6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6"/>
    <x v="6"/>
    <n v="64.63"/>
    <x v="1"/>
    <x v="6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6"/>
    <x v="29"/>
    <n v="38.57"/>
    <x v="1"/>
    <x v="6"/>
    <x v="3824"/>
    <d v="2016-08-01T13:41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6"/>
    <x v="2"/>
    <n v="107.57"/>
    <x v="1"/>
    <x v="6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6"/>
    <x v="17"/>
    <n v="27.5"/>
    <x v="1"/>
    <x v="6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6"/>
    <x v="42"/>
    <n v="70.459999999999994"/>
    <x v="1"/>
    <x v="6"/>
    <x v="3827"/>
    <d v="2015-03-27T00:00:00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6"/>
    <x v="8"/>
    <n v="178.57"/>
    <x v="1"/>
    <x v="6"/>
    <x v="3828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6"/>
    <x v="8"/>
    <n v="62.63"/>
    <x v="1"/>
    <x v="6"/>
    <x v="3829"/>
    <d v="2016-08-31T20:46:11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6"/>
    <x v="372"/>
    <n v="75"/>
    <x v="1"/>
    <x v="6"/>
    <x v="3830"/>
    <d v="2016-05-27T17:46:5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6"/>
    <x v="6"/>
    <n v="58.9"/>
    <x v="1"/>
    <x v="6"/>
    <x v="3831"/>
    <d v="2014-11-05T21:22:25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6"/>
    <x v="2"/>
    <n v="139.56"/>
    <x v="1"/>
    <x v="6"/>
    <x v="3832"/>
    <d v="2016-02-20T02:45:35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6"/>
    <x v="16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6"/>
    <x v="15"/>
    <n v="57.39"/>
    <x v="1"/>
    <x v="6"/>
    <x v="3834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6"/>
    <x v="12"/>
    <n v="40"/>
    <x v="1"/>
    <x v="6"/>
    <x v="3835"/>
    <d v="2016-04-21T22:36:48"/>
    <x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6"/>
    <x v="40"/>
    <n v="64.290000000000006"/>
    <x v="1"/>
    <x v="6"/>
    <x v="3836"/>
    <d v="2016-08-03T04:09:00"/>
    <x v="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6"/>
    <x v="21"/>
    <n v="120.12"/>
    <x v="1"/>
    <x v="6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6"/>
    <x v="7"/>
    <n v="1008.24"/>
    <x v="1"/>
    <x v="6"/>
    <x v="3838"/>
    <d v="2015-05-22T17:03:29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6"/>
    <x v="7"/>
    <n v="63.28"/>
    <x v="1"/>
    <x v="6"/>
    <x v="3839"/>
    <d v="2015-07-30T03:25:24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6"/>
    <x v="373"/>
    <n v="21.67"/>
    <x v="1"/>
    <x v="6"/>
    <x v="3840"/>
    <d v="2016-03-28T15:50:2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6"/>
    <x v="114"/>
    <n v="25.65"/>
    <x v="1"/>
    <x v="6"/>
    <x v="3841"/>
    <d v="2014-07-20T18:51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6"/>
    <x v="66"/>
    <n v="47.7"/>
    <x v="1"/>
    <x v="6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6"/>
    <x v="70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6"/>
    <x v="139"/>
    <n v="81.319999999999993"/>
    <x v="1"/>
    <x v="6"/>
    <x v="3844"/>
    <d v="2014-06-03T06:59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6"/>
    <x v="53"/>
    <n v="70.17"/>
    <x v="1"/>
    <x v="6"/>
    <x v="3845"/>
    <d v="2015-10-01T15:02:54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6"/>
    <x v="56"/>
    <n v="23.63"/>
    <x v="1"/>
    <x v="6"/>
    <x v="3846"/>
    <d v="2014-10-04T06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6"/>
    <x v="63"/>
    <n v="188.56"/>
    <x v="1"/>
    <x v="6"/>
    <x v="3847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6"/>
    <x v="63"/>
    <n v="49.51"/>
    <x v="1"/>
    <x v="6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6"/>
    <x v="113"/>
    <n v="75.459999999999994"/>
    <x v="1"/>
    <x v="6"/>
    <x v="3849"/>
    <d v="2015-06-11T18:24:44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6"/>
    <x v="65"/>
    <n v="9.5"/>
    <x v="1"/>
    <x v="6"/>
    <x v="3850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6"/>
    <x v="122"/>
    <n v="35.5"/>
    <x v="1"/>
    <x v="6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6"/>
    <x v="50"/>
    <n v="10"/>
    <x v="1"/>
    <x v="6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6"/>
    <x v="50"/>
    <n v="13"/>
    <x v="1"/>
    <x v="6"/>
    <x v="3853"/>
    <d v="2014-09-01T20:09:38"/>
    <x v="4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6"/>
    <x v="63"/>
    <n v="89.4"/>
    <x v="1"/>
    <x v="6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6"/>
    <x v="56"/>
    <n v="25"/>
    <x v="1"/>
    <x v="6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6"/>
    <x v="50"/>
    <n v="1"/>
    <x v="1"/>
    <x v="6"/>
    <x v="3856"/>
    <d v="2015-03-08T16:50:0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6"/>
    <x v="62"/>
    <n v="65"/>
    <x v="1"/>
    <x v="6"/>
    <x v="3857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6"/>
    <x v="53"/>
    <n v="10"/>
    <x v="1"/>
    <x v="6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6"/>
    <x v="50"/>
    <n v="1"/>
    <x v="1"/>
    <x v="6"/>
    <x v="3859"/>
    <d v="2014-06-25T21:00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6"/>
    <x v="82"/>
    <n v="81.540000000000006"/>
    <x v="1"/>
    <x v="6"/>
    <x v="3860"/>
    <d v="2014-08-12T15:51:50"/>
    <x v="4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6"/>
    <x v="62"/>
    <n v="100"/>
    <x v="1"/>
    <x v="6"/>
    <x v="3861"/>
    <d v="2014-11-12T21:47:00"/>
    <x v="1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6"/>
    <x v="50"/>
    <n v="1"/>
    <x v="1"/>
    <x v="6"/>
    <x v="3862"/>
    <d v="2016-09-12T16:59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6"/>
    <x v="50"/>
    <n v="0"/>
    <x v="1"/>
    <x v="6"/>
    <x v="3863"/>
    <d v="2015-11-05T16:11:45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6"/>
    <x v="60"/>
    <n v="20"/>
    <x v="1"/>
    <x v="6"/>
    <x v="3864"/>
    <d v="2015-11-17T22:24:14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6"/>
    <x v="11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6"/>
    <x v="60"/>
    <n v="5.5"/>
    <x v="1"/>
    <x v="6"/>
    <x v="3866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6"/>
    <x v="55"/>
    <n v="50.2"/>
    <x v="1"/>
    <x v="6"/>
    <x v="3867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40"/>
    <x v="50"/>
    <n v="10"/>
    <x v="1"/>
    <x v="40"/>
    <x v="3868"/>
    <d v="2014-09-08T15:50:05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40"/>
    <x v="56"/>
    <n v="30.13"/>
    <x v="1"/>
    <x v="40"/>
    <x v="3869"/>
    <d v="2015-03-14T03:11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40"/>
    <x v="77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40"/>
    <x v="56"/>
    <n v="13.33"/>
    <x v="1"/>
    <x v="40"/>
    <x v="3871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40"/>
    <x v="50"/>
    <n v="0"/>
    <x v="1"/>
    <x v="40"/>
    <x v="3872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40"/>
    <x v="50"/>
    <n v="0"/>
    <x v="1"/>
    <x v="40"/>
    <x v="3873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40"/>
    <x v="50"/>
    <n v="0"/>
    <x v="1"/>
    <x v="40"/>
    <x v="3874"/>
    <d v="2015-01-24T01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40"/>
    <x v="50"/>
    <n v="0"/>
    <x v="1"/>
    <x v="40"/>
    <x v="3875"/>
    <d v="2016-09-03T10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40"/>
    <x v="226"/>
    <n v="44.76"/>
    <x v="1"/>
    <x v="40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40"/>
    <x v="62"/>
    <n v="88.64"/>
    <x v="1"/>
    <x v="40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40"/>
    <x v="50"/>
    <n v="10"/>
    <x v="1"/>
    <x v="40"/>
    <x v="3878"/>
    <d v="2015-06-30T03:59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40"/>
    <x v="5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40"/>
    <x v="55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40"/>
    <x v="62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40"/>
    <x v="50"/>
    <n v="0"/>
    <x v="1"/>
    <x v="40"/>
    <x v="3882"/>
    <d v="2016-01-31T23:03:00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40"/>
    <x v="50"/>
    <n v="0"/>
    <x v="1"/>
    <x v="40"/>
    <x v="3883"/>
    <d v="2014-09-02T14:27:49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40"/>
    <x v="50"/>
    <n v="0"/>
    <x v="1"/>
    <x v="40"/>
    <x v="3884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40"/>
    <x v="50"/>
    <n v="0"/>
    <x v="1"/>
    <x v="40"/>
    <x v="3885"/>
    <d v="2016-05-09T22:49:51"/>
    <x v="3"/>
  </r>
  <r>
    <n v="3886"/>
    <s v="a (Canceled)"/>
    <n v="1"/>
    <n v="10000"/>
    <n v="0"/>
    <x v="1"/>
    <s v="AU"/>
    <s v="AUD"/>
    <n v="1418275702"/>
    <x v="3886"/>
    <b v="0"/>
    <n v="0"/>
    <b v="0"/>
    <x v="40"/>
    <x v="50"/>
    <n v="0"/>
    <x v="1"/>
    <x v="40"/>
    <x v="3886"/>
    <d v="2014-12-11T05:28:2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40"/>
    <x v="53"/>
    <n v="17.5"/>
    <x v="1"/>
    <x v="40"/>
    <x v="3887"/>
    <d v="2015-05-01T22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6"/>
    <x v="117"/>
    <n v="38.71"/>
    <x v="1"/>
    <x v="6"/>
    <x v="3888"/>
    <d v="2017-02-26T13:05:58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6"/>
    <x v="60"/>
    <n v="13.11"/>
    <x v="1"/>
    <x v="6"/>
    <x v="3889"/>
    <d v="2015-01-04T23:26:00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6"/>
    <x v="123"/>
    <n v="315.5"/>
    <x v="1"/>
    <x v="6"/>
    <x v="3890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6"/>
    <x v="69"/>
    <n v="37.14"/>
    <x v="1"/>
    <x v="6"/>
    <x v="3891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6"/>
    <x v="50"/>
    <n v="0"/>
    <x v="1"/>
    <x v="6"/>
    <x v="3892"/>
    <d v="2014-08-24T07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6"/>
    <x v="66"/>
    <n v="128.27000000000001"/>
    <x v="1"/>
    <x v="6"/>
    <x v="3893"/>
    <d v="2014-07-01T06:00:0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6"/>
    <x v="56"/>
    <n v="47.27"/>
    <x v="1"/>
    <x v="6"/>
    <x v="3894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6"/>
    <x v="62"/>
    <n v="50"/>
    <x v="1"/>
    <x v="6"/>
    <x v="3895"/>
    <d v="2015-02-28T06:00:18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6"/>
    <x v="57"/>
    <n v="42.5"/>
    <x v="1"/>
    <x v="6"/>
    <x v="3896"/>
    <d v="2014-06-17T04:36:18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6"/>
    <x v="82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6"/>
    <x v="69"/>
    <n v="50.88"/>
    <x v="1"/>
    <x v="6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6"/>
    <x v="60"/>
    <n v="62.5"/>
    <x v="1"/>
    <x v="6"/>
    <x v="3899"/>
    <d v="2014-08-12T18:36:01"/>
    <x v="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6"/>
    <x v="62"/>
    <n v="27"/>
    <x v="1"/>
    <x v="6"/>
    <x v="3900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6"/>
    <x v="60"/>
    <n v="25"/>
    <x v="1"/>
    <x v="6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6"/>
    <x v="190"/>
    <n v="47.26"/>
    <x v="1"/>
    <x v="6"/>
    <x v="3902"/>
    <d v="2016-11-14T12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6"/>
    <x v="50"/>
    <n v="0"/>
    <x v="1"/>
    <x v="6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6"/>
    <x v="50"/>
    <n v="1.5"/>
    <x v="1"/>
    <x v="6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6"/>
    <x v="81"/>
    <n v="24.71"/>
    <x v="1"/>
    <x v="6"/>
    <x v="3905"/>
    <d v="2015-06-11T23:00:00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6"/>
    <x v="356"/>
    <n v="63.13"/>
    <x v="1"/>
    <x v="6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6"/>
    <x v="77"/>
    <n v="38.25"/>
    <x v="1"/>
    <x v="6"/>
    <x v="3907"/>
    <d v="2014-10-26T20:08:0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6"/>
    <x v="114"/>
    <n v="16.25"/>
    <x v="1"/>
    <x v="6"/>
    <x v="3908"/>
    <d v="2014-07-29T03:14:5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6"/>
    <x v="50"/>
    <n v="33.75"/>
    <x v="1"/>
    <x v="6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6"/>
    <x v="56"/>
    <n v="61.67"/>
    <x v="1"/>
    <x v="6"/>
    <x v="3910"/>
    <d v="2015-09-07T18:09:57"/>
    <x v="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6"/>
    <x v="121"/>
    <n v="83.14"/>
    <x v="1"/>
    <x v="6"/>
    <x v="3911"/>
    <d v="2014-11-26T20:29:37"/>
    <x v="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6"/>
    <x v="50"/>
    <n v="1"/>
    <x v="1"/>
    <x v="6"/>
    <x v="3912"/>
    <d v="2015-04-25T04:35:00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6"/>
    <x v="54"/>
    <n v="142.86000000000001"/>
    <x v="1"/>
    <x v="6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6"/>
    <x v="71"/>
    <n v="33.67"/>
    <x v="1"/>
    <x v="6"/>
    <x v="3914"/>
    <d v="2015-05-10T22:59:00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6"/>
    <x v="50"/>
    <n v="5"/>
    <x v="1"/>
    <x v="6"/>
    <x v="3915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6"/>
    <x v="50"/>
    <n v="0"/>
    <x v="1"/>
    <x v="6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6"/>
    <x v="50"/>
    <n v="10"/>
    <x v="1"/>
    <x v="6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6"/>
    <x v="5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6"/>
    <x v="53"/>
    <n v="30"/>
    <x v="1"/>
    <x v="6"/>
    <x v="3919"/>
    <d v="2016-01-18T00:00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6"/>
    <x v="62"/>
    <n v="45"/>
    <x v="1"/>
    <x v="6"/>
    <x v="3920"/>
    <d v="2016-11-13T10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6"/>
    <x v="50"/>
    <n v="0"/>
    <x v="1"/>
    <x v="6"/>
    <x v="3921"/>
    <d v="2014-10-26T18:00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6"/>
    <x v="59"/>
    <n v="10.17"/>
    <x v="1"/>
    <x v="6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6"/>
    <x v="81"/>
    <n v="81.41"/>
    <x v="1"/>
    <x v="6"/>
    <x v="3923"/>
    <d v="2015-04-09T23:31:1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6"/>
    <x v="77"/>
    <n v="57.25"/>
    <x v="1"/>
    <x v="6"/>
    <x v="3924"/>
    <d v="2014-06-26T23:02:02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6"/>
    <x v="54"/>
    <n v="5"/>
    <x v="1"/>
    <x v="6"/>
    <x v="3925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6"/>
    <x v="50"/>
    <n v="15"/>
    <x v="1"/>
    <x v="6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6"/>
    <x v="60"/>
    <n v="12.5"/>
    <x v="1"/>
    <x v="6"/>
    <x v="3927"/>
    <d v="2014-08-09T06:25:0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6"/>
    <x v="55"/>
    <n v="93"/>
    <x v="1"/>
    <x v="6"/>
    <x v="3928"/>
    <d v="2015-10-16T04:59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6"/>
    <x v="53"/>
    <n v="32.36"/>
    <x v="1"/>
    <x v="6"/>
    <x v="3929"/>
    <d v="2016-09-18T19:51:05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6"/>
    <x v="50"/>
    <n v="0"/>
    <x v="1"/>
    <x v="6"/>
    <x v="3930"/>
    <d v="2016-04-01T06:00:00"/>
    <x v="4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6"/>
    <x v="50"/>
    <n v="0"/>
    <x v="1"/>
    <x v="6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6"/>
    <x v="50"/>
    <n v="1"/>
    <x v="1"/>
    <x v="6"/>
    <x v="3932"/>
    <d v="2016-03-16T03:02:44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6"/>
    <x v="63"/>
    <n v="91.83"/>
    <x v="1"/>
    <x v="6"/>
    <x v="3933"/>
    <d v="2016-07-17T00:43:00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6"/>
    <x v="57"/>
    <n v="45.83"/>
    <x v="1"/>
    <x v="6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6"/>
    <x v="156"/>
    <n v="57.17"/>
    <x v="1"/>
    <x v="6"/>
    <x v="3935"/>
    <d v="2015-10-04T15:45:46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6"/>
    <x v="50"/>
    <n v="0"/>
    <x v="1"/>
    <x v="6"/>
    <x v="3936"/>
    <d v="2016-12-01T07:18:4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6"/>
    <x v="374"/>
    <n v="248.5"/>
    <x v="1"/>
    <x v="6"/>
    <x v="3937"/>
    <d v="2016-07-11T15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6"/>
    <x v="81"/>
    <n v="79.400000000000006"/>
    <x v="1"/>
    <x v="6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6"/>
    <x v="5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6"/>
    <x v="5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6"/>
    <x v="60"/>
    <n v="25"/>
    <x v="1"/>
    <x v="6"/>
    <x v="3941"/>
    <d v="2014-11-25T01:00:0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6"/>
    <x v="50"/>
    <n v="0"/>
    <x v="1"/>
    <x v="6"/>
    <x v="3942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6"/>
    <x v="71"/>
    <n v="137.08000000000001"/>
    <x v="1"/>
    <x v="6"/>
    <x v="3943"/>
    <d v="2015-11-02T16:50:00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6"/>
    <x v="50"/>
    <n v="0"/>
    <x v="1"/>
    <x v="6"/>
    <x v="3944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6"/>
    <x v="50"/>
    <n v="5"/>
    <x v="1"/>
    <x v="6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6"/>
    <x v="56"/>
    <n v="39"/>
    <x v="1"/>
    <x v="6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6"/>
    <x v="56"/>
    <n v="50.5"/>
    <x v="1"/>
    <x v="6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6"/>
    <x v="50"/>
    <n v="0"/>
    <x v="1"/>
    <x v="6"/>
    <x v="3948"/>
    <d v="2014-09-07T07:48:4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6"/>
    <x v="63"/>
    <n v="49.28"/>
    <x v="1"/>
    <x v="6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6"/>
    <x v="60"/>
    <n v="25"/>
    <x v="1"/>
    <x v="6"/>
    <x v="3950"/>
    <d v="2016-04-08T18:35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6"/>
    <x v="50"/>
    <n v="1"/>
    <x v="1"/>
    <x v="6"/>
    <x v="3951"/>
    <d v="2016-05-03T18:49:02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6"/>
    <x v="50"/>
    <n v="25"/>
    <x v="1"/>
    <x v="6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6"/>
    <x v="50"/>
    <n v="0"/>
    <x v="1"/>
    <x v="6"/>
    <x v="3953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6"/>
    <x v="5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6"/>
    <x v="148"/>
    <n v="53.13"/>
    <x v="1"/>
    <x v="6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6"/>
    <x v="50"/>
    <n v="0"/>
    <x v="1"/>
    <x v="6"/>
    <x v="3956"/>
    <d v="2016-04-25T00:20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6"/>
    <x v="50"/>
    <n v="7"/>
    <x v="1"/>
    <x v="6"/>
    <x v="3957"/>
    <d v="2016-07-08T23:25:54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6"/>
    <x v="188"/>
    <n v="40.06"/>
    <x v="1"/>
    <x v="6"/>
    <x v="3958"/>
    <d v="2014-08-02T14:00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6"/>
    <x v="148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6"/>
    <x v="53"/>
    <n v="11.25"/>
    <x v="1"/>
    <x v="6"/>
    <x v="3960"/>
    <d v="2016-01-03T20:17:36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6"/>
    <x v="50"/>
    <n v="10.5"/>
    <x v="1"/>
    <x v="6"/>
    <x v="3961"/>
    <d v="2014-05-08T21:23:30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6"/>
    <x v="56"/>
    <n v="15"/>
    <x v="1"/>
    <x v="6"/>
    <x v="3962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6"/>
    <x v="50"/>
    <n v="0"/>
    <x v="1"/>
    <x v="6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6"/>
    <x v="52"/>
    <n v="42"/>
    <x v="1"/>
    <x v="6"/>
    <x v="3964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6"/>
    <x v="51"/>
    <n v="71.25"/>
    <x v="1"/>
    <x v="6"/>
    <x v="3965"/>
    <d v="2016-04-14T04:39:4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6"/>
    <x v="60"/>
    <n v="22.5"/>
    <x v="1"/>
    <x v="6"/>
    <x v="3966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6"/>
    <x v="148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6"/>
    <x v="57"/>
    <n v="47.91"/>
    <x v="1"/>
    <x v="6"/>
    <x v="3968"/>
    <d v="2016-05-22T19:34:3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6"/>
    <x v="113"/>
    <n v="35.17"/>
    <x v="1"/>
    <x v="6"/>
    <x v="3969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6"/>
    <x v="5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6"/>
    <x v="60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6"/>
    <x v="70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6"/>
    <x v="375"/>
    <n v="105.54"/>
    <x v="1"/>
    <x v="6"/>
    <x v="3973"/>
    <d v="2016-05-09T04:00:0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6"/>
    <x v="188"/>
    <n v="29.09"/>
    <x v="1"/>
    <x v="6"/>
    <x v="3974"/>
    <d v="2016-06-02T13:07:28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6"/>
    <x v="50"/>
    <n v="0"/>
    <x v="1"/>
    <x v="6"/>
    <x v="3975"/>
    <d v="2016-07-13T20:48:18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6"/>
    <x v="216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6"/>
    <x v="60"/>
    <n v="217.5"/>
    <x v="1"/>
    <x v="6"/>
    <x v="3977"/>
    <d v="2016-07-22T18:55:3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6"/>
    <x v="57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6"/>
    <x v="53"/>
    <n v="18.329999999999998"/>
    <x v="1"/>
    <x v="6"/>
    <x v="3979"/>
    <d v="2015-03-29T20:00:00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6"/>
    <x v="82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6"/>
    <x v="65"/>
    <n v="175"/>
    <x v="1"/>
    <x v="6"/>
    <x v="3981"/>
    <d v="2016-07-17T04:19:09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6"/>
    <x v="68"/>
    <n v="34"/>
    <x v="1"/>
    <x v="6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6"/>
    <x v="131"/>
    <n v="84.28"/>
    <x v="1"/>
    <x v="6"/>
    <x v="3983"/>
    <d v="2014-05-20T06:59:00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6"/>
    <x v="52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6"/>
    <x v="188"/>
    <n v="33.74"/>
    <x v="1"/>
    <x v="6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6"/>
    <x v="54"/>
    <n v="37.54"/>
    <x v="1"/>
    <x v="6"/>
    <x v="3986"/>
    <d v="2016-05-06T13:04:00"/>
    <x v="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6"/>
    <x v="151"/>
    <n v="11.62"/>
    <x v="1"/>
    <x v="6"/>
    <x v="3987"/>
    <d v="2014-05-16T22:11:3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6"/>
    <x v="53"/>
    <n v="8"/>
    <x v="1"/>
    <x v="6"/>
    <x v="3988"/>
    <d v="2015-08-29T01:56:53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6"/>
    <x v="50"/>
    <n v="0"/>
    <x v="1"/>
    <x v="6"/>
    <x v="3989"/>
    <d v="2015-11-08T18:59:4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6"/>
    <x v="65"/>
    <n v="23"/>
    <x v="1"/>
    <x v="6"/>
    <x v="3990"/>
    <d v="2016-03-02T16:08:13"/>
    <x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6"/>
    <x v="68"/>
    <n v="100"/>
    <x v="1"/>
    <x v="6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6"/>
    <x v="62"/>
    <n v="60.11"/>
    <x v="1"/>
    <x v="6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6"/>
    <x v="50"/>
    <n v="3"/>
    <x v="1"/>
    <x v="6"/>
    <x v="3993"/>
    <d v="2015-05-13T20:45:12"/>
    <x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6"/>
    <x v="50"/>
    <n v="5"/>
    <x v="1"/>
    <x v="6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6"/>
    <x v="131"/>
    <n v="17.5"/>
    <x v="1"/>
    <x v="6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6"/>
    <x v="123"/>
    <n v="29.24"/>
    <x v="1"/>
    <x v="6"/>
    <x v="399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6"/>
    <x v="50"/>
    <n v="0"/>
    <x v="1"/>
    <x v="6"/>
    <x v="3997"/>
    <d v="2015-04-05T08:23:4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6"/>
    <x v="219"/>
    <n v="59.58"/>
    <x v="1"/>
    <x v="6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6"/>
    <x v="123"/>
    <n v="82.57"/>
    <x v="1"/>
    <x v="6"/>
    <x v="3999"/>
    <d v="2014-08-31T19:51:49"/>
    <x v="4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6"/>
    <x v="50"/>
    <n v="10"/>
    <x v="1"/>
    <x v="6"/>
    <x v="4000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6"/>
    <x v="151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6"/>
    <x v="53"/>
    <n v="5.75"/>
    <x v="1"/>
    <x v="6"/>
    <x v="4002"/>
    <d v="2014-09-27T01:02:41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6"/>
    <x v="54"/>
    <n v="100.5"/>
    <x v="1"/>
    <x v="6"/>
    <x v="4003"/>
    <d v="2015-02-15T14:05:47"/>
    <x v="3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6"/>
    <x v="50"/>
    <n v="1"/>
    <x v="1"/>
    <x v="6"/>
    <x v="4004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6"/>
    <x v="60"/>
    <n v="20"/>
    <x v="1"/>
    <x v="6"/>
    <x v="4005"/>
    <d v="2014-10-20T19:23:0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6"/>
    <x v="50"/>
    <n v="2"/>
    <x v="1"/>
    <x v="6"/>
    <x v="4006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6"/>
    <x v="50"/>
    <n v="5"/>
    <x v="1"/>
    <x v="6"/>
    <x v="4007"/>
    <d v="2014-08-26T16:28:0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6"/>
    <x v="52"/>
    <n v="15"/>
    <x v="1"/>
    <x v="6"/>
    <x v="4008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6"/>
    <x v="65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6"/>
    <x v="148"/>
    <n v="45.84"/>
    <x v="1"/>
    <x v="6"/>
    <x v="4010"/>
    <d v="2014-10-26T18:29:26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6"/>
    <x v="59"/>
    <n v="4.75"/>
    <x v="1"/>
    <x v="6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6"/>
    <x v="50"/>
    <n v="0"/>
    <x v="1"/>
    <x v="6"/>
    <x v="4012"/>
    <d v="2015-05-02T13:04:09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6"/>
    <x v="60"/>
    <n v="13"/>
    <x v="1"/>
    <x v="6"/>
    <x v="4013"/>
    <d v="2015-02-16T07:13:43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6"/>
    <x v="50"/>
    <n v="0"/>
    <x v="1"/>
    <x v="6"/>
    <x v="4014"/>
    <d v="2016-03-05T05:54:29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6"/>
    <x v="50"/>
    <n v="1"/>
    <x v="1"/>
    <x v="6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6"/>
    <x v="51"/>
    <n v="10"/>
    <x v="1"/>
    <x v="6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6"/>
    <x v="60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6"/>
    <x v="114"/>
    <n v="32.5"/>
    <x v="1"/>
    <x v="6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6"/>
    <x v="60"/>
    <n v="7.25"/>
    <x v="1"/>
    <x v="6"/>
    <x v="4019"/>
    <d v="2016-04-15T16:28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6"/>
    <x v="123"/>
    <n v="33.33"/>
    <x v="1"/>
    <x v="6"/>
    <x v="4020"/>
    <d v="2015-03-24T03:34:59"/>
    <x v="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6"/>
    <x v="60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6"/>
    <x v="14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6"/>
    <x v="50"/>
    <n v="0"/>
    <x v="1"/>
    <x v="6"/>
    <x v="40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6"/>
    <x v="60"/>
    <n v="10"/>
    <x v="1"/>
    <x v="6"/>
    <x v="4024"/>
    <d v="2015-08-31T16:04:57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6"/>
    <x v="62"/>
    <n v="62.5"/>
    <x v="1"/>
    <x v="6"/>
    <x v="4025"/>
    <d v="2015-07-26T05:42:16"/>
    <x v="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6"/>
    <x v="50"/>
    <n v="0"/>
    <x v="1"/>
    <x v="6"/>
    <x v="4026"/>
    <d v="2015-12-04T16:43:59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6"/>
    <x v="113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6"/>
    <x v="58"/>
    <n v="51"/>
    <x v="1"/>
    <x v="6"/>
    <x v="4028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6"/>
    <x v="50"/>
    <n v="0"/>
    <x v="1"/>
    <x v="6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6"/>
    <x v="63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6"/>
    <x v="50"/>
    <n v="0"/>
    <x v="1"/>
    <x v="6"/>
    <x v="4031"/>
    <d v="2014-12-18T15:02:44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6"/>
    <x v="113"/>
    <n v="59"/>
    <x v="1"/>
    <x v="6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6"/>
    <x v="73"/>
    <n v="65.34"/>
    <x v="1"/>
    <x v="6"/>
    <x v="4033"/>
    <d v="2016-10-02T09:0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6"/>
    <x v="60"/>
    <n v="100"/>
    <x v="1"/>
    <x v="6"/>
    <x v="4034"/>
    <d v="2015-04-03T21:44:10"/>
    <x v="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6"/>
    <x v="121"/>
    <n v="147.4"/>
    <x v="1"/>
    <x v="6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6"/>
    <x v="153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6"/>
    <x v="57"/>
    <n v="40"/>
    <x v="1"/>
    <x v="6"/>
    <x v="4037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6"/>
    <x v="81"/>
    <n v="75.25"/>
    <x v="1"/>
    <x v="6"/>
    <x v="4038"/>
    <d v="2014-10-17T19:10:10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6"/>
    <x v="64"/>
    <n v="60"/>
    <x v="1"/>
    <x v="6"/>
    <x v="4039"/>
    <d v="2015-12-01T05:59:0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6"/>
    <x v="134"/>
    <n v="1250"/>
    <x v="1"/>
    <x v="6"/>
    <x v="4040"/>
    <d v="2015-07-18T03:00:00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6"/>
    <x v="50"/>
    <n v="10.5"/>
    <x v="1"/>
    <x v="6"/>
    <x v="4041"/>
    <d v="2016-09-06T11:22:34"/>
    <x v="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6"/>
    <x v="50"/>
    <n v="7"/>
    <x v="1"/>
    <x v="6"/>
    <x v="4042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6"/>
    <x v="50"/>
    <n v="0"/>
    <x v="1"/>
    <x v="6"/>
    <x v="4043"/>
    <d v="2014-11-20T22:58:4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6"/>
    <x v="151"/>
    <n v="56.25"/>
    <x v="1"/>
    <x v="6"/>
    <x v="4044"/>
    <d v="2015-04-10T05:00:00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6"/>
    <x v="50"/>
    <n v="1"/>
    <x v="1"/>
    <x v="6"/>
    <x v="4045"/>
    <d v="2014-08-21T04:49:49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6"/>
    <x v="59"/>
    <n v="38.33"/>
    <x v="1"/>
    <x v="6"/>
    <x v="4046"/>
    <d v="2014-10-22T15:36:5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6"/>
    <x v="53"/>
    <n v="27.5"/>
    <x v="1"/>
    <x v="6"/>
    <x v="4047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6"/>
    <x v="82"/>
    <n v="32.979999999999997"/>
    <x v="1"/>
    <x v="6"/>
    <x v="4048"/>
    <d v="2016-04-11T11:13:07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6"/>
    <x v="50"/>
    <n v="16"/>
    <x v="1"/>
    <x v="6"/>
    <x v="4049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6"/>
    <x v="50"/>
    <n v="1"/>
    <x v="1"/>
    <x v="6"/>
    <x v="4050"/>
    <d v="2014-10-23T15:16:31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6"/>
    <x v="5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6"/>
    <x v="151"/>
    <n v="86.62"/>
    <x v="1"/>
    <x v="6"/>
    <x v="4052"/>
    <d v="2014-10-13T21:05:1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6"/>
    <x v="66"/>
    <n v="55"/>
    <x v="1"/>
    <x v="6"/>
    <x v="4053"/>
    <d v="2014-11-15T20:00:00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6"/>
    <x v="50"/>
    <n v="0"/>
    <x v="1"/>
    <x v="6"/>
    <x v="4054"/>
    <d v="2016-10-01T04:00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6"/>
    <x v="82"/>
    <n v="41.95"/>
    <x v="1"/>
    <x v="6"/>
    <x v="4055"/>
    <d v="2014-06-19T15:33:51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6"/>
    <x v="226"/>
    <n v="88.33"/>
    <x v="1"/>
    <x v="6"/>
    <x v="4056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6"/>
    <x v="66"/>
    <n v="129.16999999999999"/>
    <x v="1"/>
    <x v="6"/>
    <x v="4057"/>
    <d v="2015-11-25T23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6"/>
    <x v="56"/>
    <n v="23.75"/>
    <x v="1"/>
    <x v="6"/>
    <x v="4058"/>
    <d v="2016-04-01T03:5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6"/>
    <x v="56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6"/>
    <x v="56"/>
    <n v="57"/>
    <x v="1"/>
    <x v="6"/>
    <x v="4060"/>
    <d v="2014-06-23T16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6"/>
    <x v="50"/>
    <n v="0"/>
    <x v="1"/>
    <x v="6"/>
    <x v="4061"/>
    <d v="2016-04-21T02:23:4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6"/>
    <x v="53"/>
    <n v="163.33000000000001"/>
    <x v="1"/>
    <x v="6"/>
    <x v="4062"/>
    <d v="2016-07-02T17:44:28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6"/>
    <x v="60"/>
    <n v="15"/>
    <x v="1"/>
    <x v="6"/>
    <x v="4063"/>
    <d v="2014-06-27T16:21:24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6"/>
    <x v="118"/>
    <n v="64.17"/>
    <x v="1"/>
    <x v="6"/>
    <x v="4064"/>
    <d v="2015-04-29T14:07:06"/>
    <x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6"/>
    <x v="60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6"/>
    <x v="50"/>
    <n v="25"/>
    <x v="1"/>
    <x v="6"/>
    <x v="4066"/>
    <d v="2016-05-19T00:56:28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6"/>
    <x v="220"/>
    <n v="179.12"/>
    <x v="1"/>
    <x v="6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6"/>
    <x v="60"/>
    <n v="34.950000000000003"/>
    <x v="1"/>
    <x v="6"/>
    <x v="4068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6"/>
    <x v="122"/>
    <n v="33.08"/>
    <x v="1"/>
    <x v="6"/>
    <x v="4069"/>
    <d v="2015-02-28T12:00:00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6"/>
    <x v="123"/>
    <n v="27.5"/>
    <x v="1"/>
    <x v="6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6"/>
    <x v="50"/>
    <n v="0"/>
    <x v="1"/>
    <x v="6"/>
    <x v="4071"/>
    <d v="2016-12-26T19:18:5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6"/>
    <x v="50"/>
    <n v="2"/>
    <x v="1"/>
    <x v="6"/>
    <x v="4072"/>
    <d v="2014-08-21T18:35:1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6"/>
    <x v="60"/>
    <n v="18.5"/>
    <x v="1"/>
    <x v="6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6"/>
    <x v="117"/>
    <n v="35"/>
    <x v="1"/>
    <x v="6"/>
    <x v="4074"/>
    <d v="2015-11-05T14:16:15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6"/>
    <x v="129"/>
    <n v="44.31"/>
    <x v="1"/>
    <x v="6"/>
    <x v="4075"/>
    <d v="2014-06-30T17:28:00"/>
    <x v="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6"/>
    <x v="50"/>
    <n v="0"/>
    <x v="1"/>
    <x v="6"/>
    <x v="4076"/>
    <d v="2014-10-21T19:51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6"/>
    <x v="114"/>
    <n v="222.5"/>
    <x v="1"/>
    <x v="6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6"/>
    <x v="50"/>
    <n v="0"/>
    <x v="1"/>
    <x v="6"/>
    <x v="4078"/>
    <d v="2017-01-27T18:54:02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6"/>
    <x v="50"/>
    <n v="5"/>
    <x v="1"/>
    <x v="6"/>
    <x v="4079"/>
    <d v="2016-06-19T22:32:0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6"/>
    <x v="50"/>
    <n v="0"/>
    <x v="1"/>
    <x v="6"/>
    <x v="4080"/>
    <d v="2016-06-14T18:54:00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6"/>
    <x v="63"/>
    <n v="29.17"/>
    <x v="1"/>
    <x v="6"/>
    <x v="4081"/>
    <d v="2015-03-08T12:57:05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6"/>
    <x v="53"/>
    <n v="1.5"/>
    <x v="1"/>
    <x v="6"/>
    <x v="4082"/>
    <d v="2015-11-14T23:00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6"/>
    <x v="66"/>
    <n v="126.5"/>
    <x v="1"/>
    <x v="6"/>
    <x v="4083"/>
    <d v="2016-01-14T18:16:56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6"/>
    <x v="50"/>
    <n v="10"/>
    <x v="1"/>
    <x v="6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6"/>
    <x v="50"/>
    <n v="10"/>
    <x v="1"/>
    <x v="6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6"/>
    <x v="62"/>
    <n v="9.4"/>
    <x v="1"/>
    <x v="6"/>
    <x v="4086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6"/>
    <x v="50"/>
    <n v="0"/>
    <x v="1"/>
    <x v="6"/>
    <x v="4087"/>
    <d v="2016-07-17T17:49:46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6"/>
    <x v="57"/>
    <n v="72"/>
    <x v="1"/>
    <x v="6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6"/>
    <x v="62"/>
    <n v="30"/>
    <x v="1"/>
    <x v="6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6"/>
    <x v="56"/>
    <n v="10.67"/>
    <x v="1"/>
    <x v="6"/>
    <x v="4090"/>
    <d v="2015-08-07T15:00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6"/>
    <x v="55"/>
    <n v="25.5"/>
    <x v="1"/>
    <x v="6"/>
    <x v="4091"/>
    <d v="2015-01-16T12:09:1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6"/>
    <x v="50"/>
    <n v="20"/>
    <x v="1"/>
    <x v="6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6"/>
    <x v="53"/>
    <n v="15"/>
    <x v="1"/>
    <x v="6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6"/>
    <x v="121"/>
    <n v="91.25"/>
    <x v="1"/>
    <x v="6"/>
    <x v="4094"/>
    <d v="2014-10-22T04:59:00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6"/>
    <x v="56"/>
    <n v="800"/>
    <x v="1"/>
    <x v="6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6"/>
    <x v="57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6"/>
    <x v="50"/>
    <n v="0"/>
    <x v="1"/>
    <x v="6"/>
    <x v="4097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6"/>
    <x v="50"/>
    <n v="0"/>
    <x v="1"/>
    <x v="6"/>
    <x v="4098"/>
    <d v="2016-06-04T17:19:57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6"/>
    <x v="60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6"/>
    <x v="50"/>
    <n v="0"/>
    <x v="1"/>
    <x v="6"/>
    <x v="4100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6"/>
    <x v="50"/>
    <n v="0"/>
    <x v="1"/>
    <x v="6"/>
    <x v="4101"/>
    <d v="2017-01-25T21:41:22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6"/>
    <x v="117"/>
    <n v="22.83"/>
    <x v="1"/>
    <x v="6"/>
    <x v="4102"/>
    <d v="2016-05-15T20:21:13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6"/>
    <x v="54"/>
    <n v="16.670000000000002"/>
    <x v="1"/>
    <x v="6"/>
    <x v="4103"/>
    <d v="2015-08-26T18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6"/>
    <x v="70"/>
    <n v="45.79"/>
    <x v="1"/>
    <x v="6"/>
    <x v="4104"/>
    <d v="2016-10-27T06:40:34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6"/>
    <x v="113"/>
    <n v="383.33"/>
    <x v="1"/>
    <x v="6"/>
    <x v="4105"/>
    <d v="2016-12-26T00:15:09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6"/>
    <x v="376"/>
    <n v="106.97"/>
    <x v="1"/>
    <x v="6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6"/>
    <x v="53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6"/>
    <x v="53"/>
    <n v="59"/>
    <x v="1"/>
    <x v="6"/>
    <x v="4108"/>
    <d v="2017-03-03T05:00:00"/>
    <x v="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6"/>
    <x v="50"/>
    <n v="0"/>
    <x v="1"/>
    <x v="6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6"/>
    <x v="129"/>
    <n v="14.33"/>
    <x v="1"/>
    <x v="6"/>
    <x v="4110"/>
    <d v="2016-07-21T15:02:31"/>
    <x v="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6"/>
    <x v="56"/>
    <n v="15.67"/>
    <x v="1"/>
    <x v="6"/>
    <x v="4111"/>
    <d v="2015-02-24T03:15:4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6"/>
    <x v="50"/>
    <n v="1"/>
    <x v="1"/>
    <x v="6"/>
    <x v="4112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6"/>
    <x v="50"/>
    <n v="1"/>
    <x v="1"/>
    <x v="6"/>
    <x v="4113"/>
    <d v="2016-01-08T06:34:00"/>
    <x v="3"/>
  </r>
  <r>
    <m/>
    <m/>
    <m/>
    <m/>
    <m/>
    <x v="4"/>
    <m/>
    <m/>
    <m/>
    <x v="4114"/>
    <m/>
    <m/>
    <m/>
    <x v="41"/>
    <x v="377"/>
    <m/>
    <x v="9"/>
    <x v="41"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D75A1A-1988-4E31-931C-34E1FC38F434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h="1" x="5"/>
        <item h="1" x="4"/>
        <item h="1" x="3"/>
        <item h="1" x="2"/>
        <item h="1" x="1"/>
        <item h="1" x="0"/>
        <item x="19"/>
        <item x="34"/>
        <item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h="1" x="6"/>
        <item h="1"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AC9B4-ECD2-4D21-A611-5E793186D23E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79278-015D-4BC1-BD6F-3DE2849E4EDD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5F38DA-9D8F-4524-BBB1-0D55831E364C}" name="PivotTable1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h="1" sd="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9"/>
        <item x="8"/>
        <item x="7"/>
        <item x="6"/>
        <item x="5"/>
        <item x="4"/>
        <item x="1"/>
        <item x="3"/>
        <item x="2"/>
        <item x="0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11ACF6-F87D-42ED-84CD-D48EF3E41ECD}" name="OUTCOME BASED 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5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axis="axisRow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21"/>
    <field x="20"/>
    <field x="9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D1349A-67BD-4D9B-BFCC-9346800D1CE7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45E06-3A09-4494-A206-6D4C26D1F45C}">
  <sheetPr codeName="Sheet1"/>
  <dimension ref="A1:F14"/>
  <sheetViews>
    <sheetView workbookViewId="0">
      <selection activeCell="D1" sqref="D1:D1048576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9" t="s">
        <v>8222</v>
      </c>
      <c r="B1" t="s">
        <v>8223</v>
      </c>
    </row>
    <row r="3" spans="1:6">
      <c r="A3" s="9" t="s">
        <v>8362</v>
      </c>
      <c r="B3" s="9" t="s">
        <v>8357</v>
      </c>
    </row>
    <row r="4" spans="1:6">
      <c r="A4" s="9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>
      <c r="A5" s="10" t="s">
        <v>8307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>
      <c r="A6" s="10" t="s">
        <v>8333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>
      <c r="A7" s="10" t="s">
        <v>8330</v>
      </c>
      <c r="B7" s="11"/>
      <c r="C7" s="11">
        <v>96</v>
      </c>
      <c r="D7" s="11"/>
      <c r="E7" s="11">
        <v>52</v>
      </c>
      <c r="F7" s="11">
        <v>148</v>
      </c>
    </row>
    <row r="8" spans="1:6">
      <c r="A8" s="10" t="s">
        <v>8328</v>
      </c>
      <c r="B8" s="11">
        <v>23</v>
      </c>
      <c r="C8" s="11"/>
      <c r="D8" s="11"/>
      <c r="E8" s="11"/>
      <c r="F8" s="11">
        <v>23</v>
      </c>
    </row>
    <row r="9" spans="1:6">
      <c r="A9" s="10" t="s">
        <v>8322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>
      <c r="A10" s="10" t="s">
        <v>8335</v>
      </c>
      <c r="B10" s="11"/>
      <c r="C10" s="11">
        <v>72</v>
      </c>
      <c r="D10" s="11"/>
      <c r="E10" s="11">
        <v>62</v>
      </c>
      <c r="F10" s="11">
        <v>134</v>
      </c>
    </row>
    <row r="11" spans="1:6">
      <c r="A11" s="10" t="s">
        <v>8319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>
      <c r="A12" s="10" t="s">
        <v>8316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>
      <c r="A13" s="10" t="s">
        <v>8314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>
      <c r="A14" s="10" t="s">
        <v>8358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110E5-0A8A-4585-AD17-A351FDD00E05}">
  <sheetPr codeName="Sheet2"/>
  <dimension ref="A1:F14"/>
  <sheetViews>
    <sheetView workbookViewId="0">
      <selection activeCell="D1" sqref="D1:D1048576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9" t="s">
        <v>8364</v>
      </c>
      <c r="B1" t="s">
        <v>8363</v>
      </c>
    </row>
    <row r="3" spans="1:6">
      <c r="A3" s="9" t="s">
        <v>8362</v>
      </c>
      <c r="B3" s="9" t="s">
        <v>8357</v>
      </c>
    </row>
    <row r="4" spans="1:6">
      <c r="A4" s="9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>
      <c r="A5" s="10" t="s">
        <v>8367</v>
      </c>
      <c r="B5" s="11">
        <v>1</v>
      </c>
      <c r="C5" s="11">
        <v>4</v>
      </c>
      <c r="D5" s="11"/>
      <c r="E5" s="11">
        <v>9</v>
      </c>
      <c r="F5" s="11">
        <v>14</v>
      </c>
    </row>
    <row r="6" spans="1:6">
      <c r="A6" s="10" t="s">
        <v>8374</v>
      </c>
      <c r="B6" s="11">
        <v>1</v>
      </c>
      <c r="C6" s="11">
        <v>15</v>
      </c>
      <c r="D6" s="11"/>
      <c r="E6" s="11">
        <v>49</v>
      </c>
      <c r="F6" s="11">
        <v>65</v>
      </c>
    </row>
    <row r="7" spans="1:6">
      <c r="A7" s="10" t="s">
        <v>8381</v>
      </c>
      <c r="B7" s="11">
        <v>7</v>
      </c>
      <c r="C7" s="11">
        <v>28</v>
      </c>
      <c r="D7" s="11"/>
      <c r="E7" s="11">
        <v>136</v>
      </c>
      <c r="F7" s="11">
        <v>171</v>
      </c>
    </row>
    <row r="8" spans="1:6">
      <c r="A8" s="10" t="s">
        <v>8382</v>
      </c>
      <c r="B8" s="11">
        <v>6</v>
      </c>
      <c r="C8" s="11">
        <v>60</v>
      </c>
      <c r="D8" s="11"/>
      <c r="E8" s="11">
        <v>216</v>
      </c>
      <c r="F8" s="11">
        <v>282</v>
      </c>
    </row>
    <row r="9" spans="1:6">
      <c r="A9" s="10" t="s">
        <v>8383</v>
      </c>
      <c r="B9" s="11">
        <v>7</v>
      </c>
      <c r="C9" s="11">
        <v>67</v>
      </c>
      <c r="D9" s="11"/>
      <c r="E9" s="11">
        <v>200</v>
      </c>
      <c r="F9" s="11">
        <v>274</v>
      </c>
    </row>
    <row r="10" spans="1:6">
      <c r="A10" s="10" t="s">
        <v>8384</v>
      </c>
      <c r="B10" s="11">
        <v>80</v>
      </c>
      <c r="C10" s="11">
        <v>422</v>
      </c>
      <c r="D10" s="11"/>
      <c r="E10" s="11">
        <v>474</v>
      </c>
      <c r="F10" s="11">
        <v>976</v>
      </c>
    </row>
    <row r="11" spans="1:6">
      <c r="A11" s="10" t="s">
        <v>8385</v>
      </c>
      <c r="B11" s="11">
        <v>131</v>
      </c>
      <c r="C11" s="11">
        <v>527</v>
      </c>
      <c r="D11" s="11"/>
      <c r="E11" s="11">
        <v>567</v>
      </c>
      <c r="F11" s="11">
        <v>1225</v>
      </c>
    </row>
    <row r="12" spans="1:6">
      <c r="A12" s="10" t="s">
        <v>8386</v>
      </c>
      <c r="B12" s="11">
        <v>99</v>
      </c>
      <c r="C12" s="11">
        <v>376</v>
      </c>
      <c r="D12" s="11"/>
      <c r="E12" s="11">
        <v>475</v>
      </c>
      <c r="F12" s="11">
        <v>950</v>
      </c>
    </row>
    <row r="13" spans="1:6">
      <c r="A13" s="10" t="s">
        <v>8387</v>
      </c>
      <c r="B13" s="11">
        <v>17</v>
      </c>
      <c r="C13" s="11">
        <v>31</v>
      </c>
      <c r="D13" s="11">
        <v>50</v>
      </c>
      <c r="E13" s="11">
        <v>59</v>
      </c>
      <c r="F13" s="11">
        <v>157</v>
      </c>
    </row>
    <row r="14" spans="1:6">
      <c r="A14" s="10" t="s">
        <v>8358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99B3D-D7C2-4883-BFB2-95F6F5724C71}">
  <sheetPr codeName="Sheet3"/>
  <dimension ref="A1:F14"/>
  <sheetViews>
    <sheetView workbookViewId="0">
      <selection activeCell="D1" sqref="D1:D1048576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9" t="s">
        <v>8222</v>
      </c>
      <c r="B1" t="s">
        <v>8363</v>
      </c>
    </row>
    <row r="3" spans="1:6">
      <c r="A3" s="9" t="s">
        <v>8362</v>
      </c>
      <c r="B3" s="9" t="s">
        <v>8357</v>
      </c>
    </row>
    <row r="4" spans="1:6">
      <c r="A4" s="9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>
      <c r="A5" s="10" t="s">
        <v>8367</v>
      </c>
      <c r="B5" s="11">
        <v>1</v>
      </c>
      <c r="C5" s="11">
        <v>4</v>
      </c>
      <c r="D5" s="11"/>
      <c r="E5" s="11">
        <v>9</v>
      </c>
      <c r="F5" s="11">
        <v>14</v>
      </c>
    </row>
    <row r="6" spans="1:6">
      <c r="A6" s="10" t="s">
        <v>8374</v>
      </c>
      <c r="B6" s="11">
        <v>1</v>
      </c>
      <c r="C6" s="11">
        <v>15</v>
      </c>
      <c r="D6" s="11"/>
      <c r="E6" s="11">
        <v>49</v>
      </c>
      <c r="F6" s="11">
        <v>65</v>
      </c>
    </row>
    <row r="7" spans="1:6">
      <c r="A7" s="10" t="s">
        <v>8381</v>
      </c>
      <c r="B7" s="11">
        <v>7</v>
      </c>
      <c r="C7" s="11">
        <v>28</v>
      </c>
      <c r="D7" s="11"/>
      <c r="E7" s="11">
        <v>136</v>
      </c>
      <c r="F7" s="11">
        <v>171</v>
      </c>
    </row>
    <row r="8" spans="1:6">
      <c r="A8" s="10" t="s">
        <v>8382</v>
      </c>
      <c r="B8" s="11">
        <v>6</v>
      </c>
      <c r="C8" s="11">
        <v>60</v>
      </c>
      <c r="D8" s="11"/>
      <c r="E8" s="11">
        <v>216</v>
      </c>
      <c r="F8" s="11">
        <v>282</v>
      </c>
    </row>
    <row r="9" spans="1:6">
      <c r="A9" s="10" t="s">
        <v>8383</v>
      </c>
      <c r="B9" s="11">
        <v>7</v>
      </c>
      <c r="C9" s="11">
        <v>67</v>
      </c>
      <c r="D9" s="11"/>
      <c r="E9" s="11">
        <v>200</v>
      </c>
      <c r="F9" s="11">
        <v>274</v>
      </c>
    </row>
    <row r="10" spans="1:6">
      <c r="A10" s="10" t="s">
        <v>8384</v>
      </c>
      <c r="B10" s="11">
        <v>80</v>
      </c>
      <c r="C10" s="11">
        <v>422</v>
      </c>
      <c r="D10" s="11"/>
      <c r="E10" s="11">
        <v>474</v>
      </c>
      <c r="F10" s="11">
        <v>976</v>
      </c>
    </row>
    <row r="11" spans="1:6">
      <c r="A11" s="10" t="s">
        <v>8385</v>
      </c>
      <c r="B11" s="11">
        <v>131</v>
      </c>
      <c r="C11" s="11">
        <v>527</v>
      </c>
      <c r="D11" s="11"/>
      <c r="E11" s="11">
        <v>567</v>
      </c>
      <c r="F11" s="11">
        <v>1225</v>
      </c>
    </row>
    <row r="12" spans="1:6">
      <c r="A12" s="10" t="s">
        <v>8386</v>
      </c>
      <c r="B12" s="11">
        <v>99</v>
      </c>
      <c r="C12" s="11">
        <v>376</v>
      </c>
      <c r="D12" s="11"/>
      <c r="E12" s="11">
        <v>475</v>
      </c>
      <c r="F12" s="11">
        <v>950</v>
      </c>
    </row>
    <row r="13" spans="1:6">
      <c r="A13" s="10" t="s">
        <v>8387</v>
      </c>
      <c r="B13" s="11">
        <v>17</v>
      </c>
      <c r="C13" s="11">
        <v>31</v>
      </c>
      <c r="D13" s="11">
        <v>50</v>
      </c>
      <c r="E13" s="11">
        <v>59</v>
      </c>
      <c r="F13" s="11">
        <v>157</v>
      </c>
    </row>
    <row r="14" spans="1:6">
      <c r="A14" s="10" t="s">
        <v>8358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A1F98-2B33-450C-90E0-5DED10335A7B}">
  <sheetPr codeName="Sheet4"/>
  <dimension ref="A2:E19"/>
  <sheetViews>
    <sheetView workbookViewId="0">
      <selection activeCell="B22" sqref="B21:B22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  <col min="8" max="10" width="5" bestFit="1" customWidth="1"/>
    <col min="11" max="11" width="13.21875" bestFit="1" customWidth="1"/>
    <col min="12" max="12" width="7.6640625" bestFit="1" customWidth="1"/>
    <col min="13" max="20" width="5" bestFit="1" customWidth="1"/>
    <col min="21" max="21" width="10.33203125" bestFit="1" customWidth="1"/>
    <col min="22" max="22" width="5.88671875" bestFit="1" customWidth="1"/>
    <col min="23" max="23" width="8.5546875" bestFit="1" customWidth="1"/>
    <col min="24" max="24" width="11.44140625" bestFit="1" customWidth="1"/>
    <col min="25" max="32" width="5" bestFit="1" customWidth="1"/>
    <col min="33" max="33" width="14.21875" bestFit="1" customWidth="1"/>
    <col min="34" max="34" width="10.77734375" bestFit="1" customWidth="1"/>
    <col min="35" max="35" width="11.6640625" bestFit="1" customWidth="1"/>
    <col min="36" max="36" width="10.77734375" bestFit="1" customWidth="1"/>
    <col min="37" max="38" width="4" bestFit="1" customWidth="1"/>
    <col min="39" max="39" width="4.33203125" bestFit="1" customWidth="1"/>
    <col min="40" max="40" width="4.109375" bestFit="1" customWidth="1"/>
    <col min="41" max="41" width="4" bestFit="1" customWidth="1"/>
    <col min="42" max="42" width="4.44140625" bestFit="1" customWidth="1"/>
    <col min="43" max="43" width="4.109375" bestFit="1" customWidth="1"/>
    <col min="44" max="44" width="14.21875" bestFit="1" customWidth="1"/>
    <col min="45" max="45" width="9" bestFit="1" customWidth="1"/>
    <col min="46" max="46" width="11.6640625" bestFit="1" customWidth="1"/>
    <col min="47" max="47" width="10.77734375" bestFit="1" customWidth="1"/>
  </cols>
  <sheetData>
    <row r="2" spans="1:5">
      <c r="A2" s="9" t="s">
        <v>8364</v>
      </c>
      <c r="B2" t="s">
        <v>8314</v>
      </c>
    </row>
    <row r="3" spans="1:5">
      <c r="A3" s="9" t="s">
        <v>8388</v>
      </c>
      <c r="B3" t="s">
        <v>8363</v>
      </c>
    </row>
    <row r="5" spans="1:5">
      <c r="A5" s="9" t="s">
        <v>8362</v>
      </c>
      <c r="B5" s="9" t="s">
        <v>8357</v>
      </c>
    </row>
    <row r="6" spans="1:5">
      <c r="A6" s="9" t="s">
        <v>8361</v>
      </c>
      <c r="B6" t="s">
        <v>8219</v>
      </c>
      <c r="C6" t="s">
        <v>8220</v>
      </c>
      <c r="D6" t="s">
        <v>8218</v>
      </c>
      <c r="E6" t="s">
        <v>8358</v>
      </c>
    </row>
    <row r="7" spans="1:5">
      <c r="A7" s="10" t="s">
        <v>8375</v>
      </c>
      <c r="B7" s="11">
        <v>7</v>
      </c>
      <c r="C7" s="11">
        <v>33</v>
      </c>
      <c r="D7" s="11">
        <v>56</v>
      </c>
      <c r="E7" s="11">
        <v>96</v>
      </c>
    </row>
    <row r="8" spans="1:5">
      <c r="A8" s="10" t="s">
        <v>8376</v>
      </c>
      <c r="B8" s="11">
        <v>3</v>
      </c>
      <c r="C8" s="11">
        <v>39</v>
      </c>
      <c r="D8" s="11">
        <v>71</v>
      </c>
      <c r="E8" s="11">
        <v>113</v>
      </c>
    </row>
    <row r="9" spans="1:5">
      <c r="A9" s="10" t="s">
        <v>8377</v>
      </c>
      <c r="B9" s="11">
        <v>3</v>
      </c>
      <c r="C9" s="11">
        <v>33</v>
      </c>
      <c r="D9" s="11">
        <v>56</v>
      </c>
      <c r="E9" s="11">
        <v>92</v>
      </c>
    </row>
    <row r="10" spans="1:5">
      <c r="A10" s="10" t="s">
        <v>8378</v>
      </c>
      <c r="B10" s="11">
        <v>2</v>
      </c>
      <c r="C10" s="11">
        <v>40</v>
      </c>
      <c r="D10" s="11">
        <v>71</v>
      </c>
      <c r="E10" s="11">
        <v>113</v>
      </c>
    </row>
    <row r="11" spans="1:5">
      <c r="A11" s="10" t="s">
        <v>8368</v>
      </c>
      <c r="B11" s="11">
        <v>3</v>
      </c>
      <c r="C11" s="11">
        <v>52</v>
      </c>
      <c r="D11" s="11">
        <v>111</v>
      </c>
      <c r="E11" s="11">
        <v>166</v>
      </c>
    </row>
    <row r="12" spans="1:5">
      <c r="A12" s="10" t="s">
        <v>8379</v>
      </c>
      <c r="B12" s="11">
        <v>4</v>
      </c>
      <c r="C12" s="11">
        <v>49</v>
      </c>
      <c r="D12" s="11">
        <v>100</v>
      </c>
      <c r="E12" s="11">
        <v>153</v>
      </c>
    </row>
    <row r="13" spans="1:5">
      <c r="A13" s="10" t="s">
        <v>8369</v>
      </c>
      <c r="B13" s="11">
        <v>1</v>
      </c>
      <c r="C13" s="11">
        <v>50</v>
      </c>
      <c r="D13" s="11">
        <v>87</v>
      </c>
      <c r="E13" s="11">
        <v>138</v>
      </c>
    </row>
    <row r="14" spans="1:5">
      <c r="A14" s="10" t="s">
        <v>8370</v>
      </c>
      <c r="B14" s="11">
        <v>4</v>
      </c>
      <c r="C14" s="11">
        <v>47</v>
      </c>
      <c r="D14" s="11">
        <v>72</v>
      </c>
      <c r="E14" s="11">
        <v>123</v>
      </c>
    </row>
    <row r="15" spans="1:5">
      <c r="A15" s="10" t="s">
        <v>8371</v>
      </c>
      <c r="B15" s="11">
        <v>4</v>
      </c>
      <c r="C15" s="11">
        <v>34</v>
      </c>
      <c r="D15" s="11">
        <v>59</v>
      </c>
      <c r="E15" s="11">
        <v>97</v>
      </c>
    </row>
    <row r="16" spans="1:5">
      <c r="A16" s="10" t="s">
        <v>8372</v>
      </c>
      <c r="B16" s="11"/>
      <c r="C16" s="11">
        <v>50</v>
      </c>
      <c r="D16" s="11">
        <v>65</v>
      </c>
      <c r="E16" s="11">
        <v>115</v>
      </c>
    </row>
    <row r="17" spans="1:5">
      <c r="A17" s="10" t="s">
        <v>8373</v>
      </c>
      <c r="B17" s="11">
        <v>3</v>
      </c>
      <c r="C17" s="11">
        <v>31</v>
      </c>
      <c r="D17" s="11">
        <v>54</v>
      </c>
      <c r="E17" s="11">
        <v>88</v>
      </c>
    </row>
    <row r="18" spans="1:5">
      <c r="A18" s="10" t="s">
        <v>8380</v>
      </c>
      <c r="B18" s="11">
        <v>3</v>
      </c>
      <c r="C18" s="11">
        <v>35</v>
      </c>
      <c r="D18" s="11">
        <v>37</v>
      </c>
      <c r="E18" s="11">
        <v>75</v>
      </c>
    </row>
    <row r="19" spans="1:5">
      <c r="A19" s="10" t="s">
        <v>8358</v>
      </c>
      <c r="B19" s="11">
        <v>37</v>
      </c>
      <c r="C19" s="11">
        <v>493</v>
      </c>
      <c r="D19" s="11">
        <v>839</v>
      </c>
      <c r="E19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topLeftCell="D1" zoomScale="95" zoomScaleNormal="95" workbookViewId="0">
      <pane ySplit="1" topLeftCell="A2" activePane="bottomLeft" state="frozen"/>
      <selection pane="bottomLeft" activeCell="D1" sqref="D1:D1048576"/>
    </sheetView>
  </sheetViews>
  <sheetFormatPr defaultColWidth="8.77734375" defaultRowHeight="14.4"/>
  <cols>
    <col min="2" max="2" width="38.44140625" style="3" customWidth="1"/>
    <col min="3" max="3" width="40.33203125" style="3" customWidth="1"/>
    <col min="4" max="4" width="15.77734375" style="6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6640625" bestFit="1" customWidth="1"/>
    <col min="16" max="16" width="16.6640625" bestFit="1" customWidth="1"/>
    <col min="17" max="17" width="41.109375" customWidth="1"/>
    <col min="18" max="18" width="15.5546875" bestFit="1" customWidth="1"/>
    <col min="19" max="19" width="20.33203125" bestFit="1" customWidth="1"/>
    <col min="20" max="20" width="11.109375" bestFit="1" customWidth="1"/>
  </cols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" t="s">
        <v>8305</v>
      </c>
      <c r="P1" s="1" t="s">
        <v>8306</v>
      </c>
      <c r="Q1" s="7" t="s">
        <v>8364</v>
      </c>
      <c r="R1" s="1" t="s">
        <v>8360</v>
      </c>
      <c r="S1" s="1" t="s">
        <v>8365</v>
      </c>
      <c r="T1" s="1" t="s">
        <v>8366</v>
      </c>
      <c r="U1" s="1" t="s">
        <v>8388</v>
      </c>
    </row>
    <row r="2" spans="1:21" ht="43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6" t="s">
        <v>8263</v>
      </c>
      <c r="O2">
        <f t="shared" ref="O2:O65" si="0">ROUND(E2/D2*100,0)</f>
        <v>137</v>
      </c>
      <c r="P2">
        <f>IFERROR(ROUND(E2/L2,2),0)</f>
        <v>63.92</v>
      </c>
      <c r="Q2" s="8" t="s">
        <v>8307</v>
      </c>
      <c r="R2" t="s">
        <v>8308</v>
      </c>
      <c r="S2" s="12">
        <f>( ( (J2/60)/60)/24)+DATE(1970,1,1)</f>
        <v>42177.007071759261</v>
      </c>
      <c r="T2" s="12">
        <f>( ( (I2/60)/60)/24)+DATE(1970,1,1)</f>
        <v>42208.125</v>
      </c>
      <c r="U2">
        <f>YEAR(S2)</f>
        <v>2015</v>
      </c>
    </row>
    <row r="3" spans="1:21" ht="28.8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8" t="s">
        <v>8307</v>
      </c>
      <c r="R3" t="s">
        <v>8308</v>
      </c>
      <c r="S3" s="12">
        <f t="shared" ref="S3:S66" si="2">( ( (J3/60)/60)/24)+DATE(1970,1,1)</f>
        <v>42766.600497685184</v>
      </c>
      <c r="T3" s="12">
        <f t="shared" ref="T3:T66" si="3">( ( (I3/60)/60)/24)+DATE(1970,1,1)</f>
        <v>42796.600497685184</v>
      </c>
      <c r="U3">
        <f t="shared" ref="U3:U66" si="4">YEAR(S3)</f>
        <v>2017</v>
      </c>
    </row>
    <row r="4" spans="1:21" ht="43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8" t="s">
        <v>8307</v>
      </c>
      <c r="R4" t="s">
        <v>8308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8.8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8" t="s">
        <v>8307</v>
      </c>
      <c r="R5" t="s">
        <v>8308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7.6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8" t="s">
        <v>8307</v>
      </c>
      <c r="R6" t="s">
        <v>8308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8" t="s">
        <v>8307</v>
      </c>
      <c r="R7" t="s">
        <v>8308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8" t="s">
        <v>8307</v>
      </c>
      <c r="R8" t="s">
        <v>8308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57.6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8" t="s">
        <v>8307</v>
      </c>
      <c r="R9" t="s">
        <v>8308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8.8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8" t="s">
        <v>8307</v>
      </c>
      <c r="R10" t="s">
        <v>8308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8" t="s">
        <v>8307</v>
      </c>
      <c r="R11" t="s">
        <v>8308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8" t="s">
        <v>8307</v>
      </c>
      <c r="R12" t="s">
        <v>8308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57.6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8" t="s">
        <v>8307</v>
      </c>
      <c r="R13" t="s">
        <v>8308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57.6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8" t="s">
        <v>8307</v>
      </c>
      <c r="R14" t="s">
        <v>8308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3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8" t="s">
        <v>8307</v>
      </c>
      <c r="R15" t="s">
        <v>8308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8.8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8" t="s">
        <v>8307</v>
      </c>
      <c r="R16" t="s">
        <v>8308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8" t="s">
        <v>8307</v>
      </c>
      <c r="R17" t="s">
        <v>8308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8" t="s">
        <v>8307</v>
      </c>
      <c r="R18" t="s">
        <v>8308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8" t="s">
        <v>8307</v>
      </c>
      <c r="R19" t="s">
        <v>8308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3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8" t="s">
        <v>8307</v>
      </c>
      <c r="R20" t="s">
        <v>8308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8" t="s">
        <v>8307</v>
      </c>
      <c r="R21" t="s">
        <v>8308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8" t="s">
        <v>8307</v>
      </c>
      <c r="R22" t="s">
        <v>8308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8" t="s">
        <v>8307</v>
      </c>
      <c r="R23" t="s">
        <v>8308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8.8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8" t="s">
        <v>8307</v>
      </c>
      <c r="R24" t="s">
        <v>8308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8" t="s">
        <v>8307</v>
      </c>
      <c r="R25" t="s">
        <v>8308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8.8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8" t="s">
        <v>8307</v>
      </c>
      <c r="R26" t="s">
        <v>8308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8" t="s">
        <v>8307</v>
      </c>
      <c r="R27" t="s">
        <v>8308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8" t="s">
        <v>8307</v>
      </c>
      <c r="R28" t="s">
        <v>8308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8" t="s">
        <v>8307</v>
      </c>
      <c r="R29" t="s">
        <v>8308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8.8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8" t="s">
        <v>8307</v>
      </c>
      <c r="R30" t="s">
        <v>8308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3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8" t="s">
        <v>8307</v>
      </c>
      <c r="R31" t="s">
        <v>8308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3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8" t="s">
        <v>8307</v>
      </c>
      <c r="R32" t="s">
        <v>8308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8" t="s">
        <v>8307</v>
      </c>
      <c r="R33" t="s">
        <v>8308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7.6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8" t="s">
        <v>8307</v>
      </c>
      <c r="R34" t="s">
        <v>8308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8" t="s">
        <v>8307</v>
      </c>
      <c r="R35" t="s">
        <v>8308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8" t="s">
        <v>8307</v>
      </c>
      <c r="R36" t="s">
        <v>8308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8" t="s">
        <v>8307</v>
      </c>
      <c r="R37" t="s">
        <v>8308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8.8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8" t="s">
        <v>8307</v>
      </c>
      <c r="R38" t="s">
        <v>8308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8" t="s">
        <v>8307</v>
      </c>
      <c r="R39" t="s">
        <v>8308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8" t="s">
        <v>8307</v>
      </c>
      <c r="R40" t="s">
        <v>8308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57.6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8" t="s">
        <v>8307</v>
      </c>
      <c r="R41" t="s">
        <v>8308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3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8" t="s">
        <v>8307</v>
      </c>
      <c r="R42" t="s">
        <v>8308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8" t="s">
        <v>8307</v>
      </c>
      <c r="R43" t="s">
        <v>8308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8" t="s">
        <v>8307</v>
      </c>
      <c r="R44" t="s">
        <v>8308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8" t="s">
        <v>8307</v>
      </c>
      <c r="R45" t="s">
        <v>8308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57.6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8" t="s">
        <v>8307</v>
      </c>
      <c r="R46" t="s">
        <v>8308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8" t="s">
        <v>8307</v>
      </c>
      <c r="R47" t="s">
        <v>8308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8" t="s">
        <v>8307</v>
      </c>
      <c r="R48" t="s">
        <v>8308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7.6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8" t="s">
        <v>8307</v>
      </c>
      <c r="R49" t="s">
        <v>8308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8" t="s">
        <v>8307</v>
      </c>
      <c r="R50" t="s">
        <v>8308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8" t="s">
        <v>8307</v>
      </c>
      <c r="R51" t="s">
        <v>8308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8" t="s">
        <v>8307</v>
      </c>
      <c r="R52" t="s">
        <v>8308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3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8" t="s">
        <v>8307</v>
      </c>
      <c r="R53" t="s">
        <v>8308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8" t="s">
        <v>8307</v>
      </c>
      <c r="R54" t="s">
        <v>8308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8.8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8" t="s">
        <v>8307</v>
      </c>
      <c r="R55" t="s">
        <v>8308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7.6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8" t="s">
        <v>8307</v>
      </c>
      <c r="R56" t="s">
        <v>8308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8" t="s">
        <v>8307</v>
      </c>
      <c r="R57" t="s">
        <v>8308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8.8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8" t="s">
        <v>8307</v>
      </c>
      <c r="R58" t="s">
        <v>8308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8" t="s">
        <v>8307</v>
      </c>
      <c r="R59" t="s">
        <v>8308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8" t="s">
        <v>8307</v>
      </c>
      <c r="R60" t="s">
        <v>8308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8" t="s">
        <v>8307</v>
      </c>
      <c r="R61" t="s">
        <v>8308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3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8" t="s">
        <v>8307</v>
      </c>
      <c r="R62" t="s">
        <v>8309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3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8" t="s">
        <v>8307</v>
      </c>
      <c r="R63" t="s">
        <v>8309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8" t="s">
        <v>8307</v>
      </c>
      <c r="R64" t="s">
        <v>8309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8" t="s">
        <v>8307</v>
      </c>
      <c r="R65" t="s">
        <v>8309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3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8" t="s">
        <v>8307</v>
      </c>
      <c r="R66" t="s">
        <v>8309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3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8" t="s">
        <v>8307</v>
      </c>
      <c r="R67" t="s">
        <v>8309</v>
      </c>
      <c r="S67" s="12">
        <f t="shared" ref="S67:S130" si="7">( ( (J67/60)/60)/24)+DATE(1970,1,1)</f>
        <v>41835.821226851855</v>
      </c>
      <c r="T67" s="12">
        <f t="shared" ref="T67:T130" si="8">( ( (I67/60)/60)/24)+DATE(1970,1,1)</f>
        <v>41862.249305555553</v>
      </c>
      <c r="U67">
        <f t="shared" ref="U67:U130" si="9">YEAR(S67)</f>
        <v>2014</v>
      </c>
    </row>
    <row r="68" spans="1:21" ht="28.8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8" t="s">
        <v>8307</v>
      </c>
      <c r="R68" t="s">
        <v>8309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8" t="s">
        <v>8307</v>
      </c>
      <c r="R69" t="s">
        <v>8309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7.6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8" t="s">
        <v>8307</v>
      </c>
      <c r="R70" t="s">
        <v>8309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8" t="s">
        <v>8307</v>
      </c>
      <c r="R71" t="s">
        <v>8309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8" t="s">
        <v>8307</v>
      </c>
      <c r="R72" t="s">
        <v>8309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8" t="s">
        <v>8307</v>
      </c>
      <c r="R73" t="s">
        <v>8309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8" t="s">
        <v>8307</v>
      </c>
      <c r="R74" t="s">
        <v>8309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8" t="s">
        <v>8307</v>
      </c>
      <c r="R75" t="s">
        <v>8309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8" t="s">
        <v>8307</v>
      </c>
      <c r="R76" t="s">
        <v>8309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8" t="s">
        <v>8307</v>
      </c>
      <c r="R77" t="s">
        <v>8309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8" t="s">
        <v>8307</v>
      </c>
      <c r="R78" t="s">
        <v>8309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8" t="s">
        <v>8307</v>
      </c>
      <c r="R79" t="s">
        <v>8309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6.4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8" t="s">
        <v>8307</v>
      </c>
      <c r="R80" t="s">
        <v>8309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8" t="s">
        <v>8307</v>
      </c>
      <c r="R81" t="s">
        <v>8309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8" t="s">
        <v>8307</v>
      </c>
      <c r="R82" t="s">
        <v>8309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8" t="s">
        <v>8307</v>
      </c>
      <c r="R83" t="s">
        <v>8309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8" t="s">
        <v>8307</v>
      </c>
      <c r="R84" t="s">
        <v>8309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8" t="s">
        <v>8307</v>
      </c>
      <c r="R85" t="s">
        <v>8309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8" t="s">
        <v>8307</v>
      </c>
      <c r="R86" t="s">
        <v>8309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8" t="s">
        <v>8307</v>
      </c>
      <c r="R87" t="s">
        <v>8309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7.6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8" t="s">
        <v>8307</v>
      </c>
      <c r="R88" t="s">
        <v>8309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8" t="s">
        <v>8307</v>
      </c>
      <c r="R89" t="s">
        <v>8309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3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8" t="s">
        <v>8307</v>
      </c>
      <c r="R90" t="s">
        <v>8309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8" t="s">
        <v>8307</v>
      </c>
      <c r="R91" t="s">
        <v>8309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8.8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8" t="s">
        <v>8307</v>
      </c>
      <c r="R92" t="s">
        <v>8309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8" t="s">
        <v>8307</v>
      </c>
      <c r="R93" t="s">
        <v>8309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8" t="s">
        <v>8307</v>
      </c>
      <c r="R94" t="s">
        <v>8309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7.6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8" t="s">
        <v>8307</v>
      </c>
      <c r="R95" t="s">
        <v>8309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8" t="s">
        <v>8307</v>
      </c>
      <c r="R96" t="s">
        <v>8309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8" t="s">
        <v>8307</v>
      </c>
      <c r="R97" t="s">
        <v>8309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7.6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8" t="s">
        <v>8307</v>
      </c>
      <c r="R98" t="s">
        <v>8309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8" t="s">
        <v>8307</v>
      </c>
      <c r="R99" t="s">
        <v>8309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8" t="s">
        <v>8307</v>
      </c>
      <c r="R100" t="s">
        <v>8309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8.8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8" t="s">
        <v>8307</v>
      </c>
      <c r="R101" t="s">
        <v>8309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8" t="s">
        <v>8307</v>
      </c>
      <c r="R102" t="s">
        <v>8309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8" t="s">
        <v>8307</v>
      </c>
      <c r="R103" t="s">
        <v>8309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8" t="s">
        <v>8307</v>
      </c>
      <c r="R104" t="s">
        <v>8309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3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8" t="s">
        <v>8307</v>
      </c>
      <c r="R105" t="s">
        <v>8309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8.8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8" t="s">
        <v>8307</v>
      </c>
      <c r="R106" t="s">
        <v>8309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8" t="s">
        <v>8307</v>
      </c>
      <c r="R107" t="s">
        <v>8309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8" t="s">
        <v>8307</v>
      </c>
      <c r="R108" t="s">
        <v>8309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8" t="s">
        <v>8307</v>
      </c>
      <c r="R109" t="s">
        <v>8309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8" t="s">
        <v>8307</v>
      </c>
      <c r="R110" t="s">
        <v>8309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8" t="s">
        <v>8307</v>
      </c>
      <c r="R111" t="s">
        <v>8309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8" t="s">
        <v>8307</v>
      </c>
      <c r="R112" t="s">
        <v>8309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8" t="s">
        <v>8307</v>
      </c>
      <c r="R113" t="s">
        <v>8309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8" t="s">
        <v>8307</v>
      </c>
      <c r="R114" t="s">
        <v>8309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8.8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8" t="s">
        <v>8307</v>
      </c>
      <c r="R115" t="s">
        <v>8309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8" t="s">
        <v>8307</v>
      </c>
      <c r="R116" t="s">
        <v>8309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8" t="s">
        <v>8307</v>
      </c>
      <c r="R117" t="s">
        <v>8309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8" t="s">
        <v>8307</v>
      </c>
      <c r="R118" t="s">
        <v>8309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7.6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8" t="s">
        <v>8307</v>
      </c>
      <c r="R119" t="s">
        <v>8309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8.8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8" t="s">
        <v>8307</v>
      </c>
      <c r="R120" t="s">
        <v>8309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8" t="s">
        <v>8307</v>
      </c>
      <c r="R121" t="s">
        <v>8309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7.6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8" t="s">
        <v>8307</v>
      </c>
      <c r="R122" t="s">
        <v>8310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7.6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8" t="s">
        <v>8307</v>
      </c>
      <c r="R123" t="s">
        <v>8310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8.8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8" t="s">
        <v>8307</v>
      </c>
      <c r="R124" t="s">
        <v>8310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3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8" t="s">
        <v>8307</v>
      </c>
      <c r="R125" t="s">
        <v>8310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8" t="s">
        <v>8307</v>
      </c>
      <c r="R126" t="s">
        <v>8310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8" t="s">
        <v>8307</v>
      </c>
      <c r="R127" t="s">
        <v>8310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8" t="s">
        <v>8307</v>
      </c>
      <c r="R128" t="s">
        <v>8310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8" t="s">
        <v>8307</v>
      </c>
      <c r="R129" t="s">
        <v>8310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8.8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8" t="s">
        <v>8307</v>
      </c>
      <c r="R130" t="s">
        <v>8310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7.6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8" t="s">
        <v>8307</v>
      </c>
      <c r="R131" t="s">
        <v>8310</v>
      </c>
      <c r="S131" s="12">
        <f t="shared" ref="S131:S194" si="12">( ( (J131/60)/60)/24)+DATE(1970,1,1)</f>
        <v>41882.937303240738</v>
      </c>
      <c r="T131" s="12">
        <f t="shared" ref="T131:T194" si="13">( ( (I131/60)/60)/24)+DATE(1970,1,1)</f>
        <v>41942.937303240738</v>
      </c>
      <c r="U131">
        <f t="shared" ref="U131:U194" si="14">YEAR(S131)</f>
        <v>2014</v>
      </c>
    </row>
    <row r="132" spans="1:21" ht="43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8" t="s">
        <v>8307</v>
      </c>
      <c r="R132" t="s">
        <v>8310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8" t="s">
        <v>8307</v>
      </c>
      <c r="R133" t="s">
        <v>8310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3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8" t="s">
        <v>8307</v>
      </c>
      <c r="R134" t="s">
        <v>8310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8.8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8" t="s">
        <v>8307</v>
      </c>
      <c r="R135" t="s">
        <v>8310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8.8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8" t="s">
        <v>8307</v>
      </c>
      <c r="R136" t="s">
        <v>8310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8" t="s">
        <v>8307</v>
      </c>
      <c r="R137" t="s">
        <v>8310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7.6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8" t="s">
        <v>8307</v>
      </c>
      <c r="R138" t="s">
        <v>8310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8" t="s">
        <v>8307</v>
      </c>
      <c r="R139" t="s">
        <v>8310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8" t="s">
        <v>8307</v>
      </c>
      <c r="R140" t="s">
        <v>8310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8" t="s">
        <v>8307</v>
      </c>
      <c r="R141" t="s">
        <v>8310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8" t="s">
        <v>8307</v>
      </c>
      <c r="R142" t="s">
        <v>8310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8" t="s">
        <v>8307</v>
      </c>
      <c r="R143" t="s">
        <v>8310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8" t="s">
        <v>8307</v>
      </c>
      <c r="R144" t="s">
        <v>8310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8" t="s">
        <v>8307</v>
      </c>
      <c r="R145" t="s">
        <v>8310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8" t="s">
        <v>8307</v>
      </c>
      <c r="R146" t="s">
        <v>8310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8" t="s">
        <v>8307</v>
      </c>
      <c r="R147" t="s">
        <v>8310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8" t="s">
        <v>8307</v>
      </c>
      <c r="R148" t="s">
        <v>8310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8.8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8" t="s">
        <v>8307</v>
      </c>
      <c r="R149" t="s">
        <v>8310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8" t="s">
        <v>8307</v>
      </c>
      <c r="R150" t="s">
        <v>8310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8" t="s">
        <v>8307</v>
      </c>
      <c r="R151" t="s">
        <v>8310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8" t="s">
        <v>8307</v>
      </c>
      <c r="R152" t="s">
        <v>8310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8" t="s">
        <v>8307</v>
      </c>
      <c r="R153" t="s">
        <v>8310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8.8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8" t="s">
        <v>8307</v>
      </c>
      <c r="R154" t="s">
        <v>8310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8" t="s">
        <v>8307</v>
      </c>
      <c r="R155" t="s">
        <v>8310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8" t="s">
        <v>8307</v>
      </c>
      <c r="R156" t="s">
        <v>8310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7.6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8" t="s">
        <v>8307</v>
      </c>
      <c r="R157" t="s">
        <v>8310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7.6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8" t="s">
        <v>8307</v>
      </c>
      <c r="R158" t="s">
        <v>8310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8" t="s">
        <v>8307</v>
      </c>
      <c r="R159" t="s">
        <v>8310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8" t="s">
        <v>8307</v>
      </c>
      <c r="R160" t="s">
        <v>8310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8" t="s">
        <v>8307</v>
      </c>
      <c r="R161" t="s">
        <v>8310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8" t="s">
        <v>8307</v>
      </c>
      <c r="R162" t="s">
        <v>8311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8" t="s">
        <v>8307</v>
      </c>
      <c r="R163" t="s">
        <v>8311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8" t="s">
        <v>8307</v>
      </c>
      <c r="R164" t="s">
        <v>8311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7.6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8" t="s">
        <v>8307</v>
      </c>
      <c r="R165" t="s">
        <v>8311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3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8" t="s">
        <v>8307</v>
      </c>
      <c r="R166" t="s">
        <v>8311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8.8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8" t="s">
        <v>8307</v>
      </c>
      <c r="R167" t="s">
        <v>8311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8" t="s">
        <v>8307</v>
      </c>
      <c r="R168" t="s">
        <v>8311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8" t="s">
        <v>8307</v>
      </c>
      <c r="R169" t="s">
        <v>8311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8" t="s">
        <v>8307</v>
      </c>
      <c r="R170" t="s">
        <v>8311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8" t="s">
        <v>8307</v>
      </c>
      <c r="R171" t="s">
        <v>8311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3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8" t="s">
        <v>8307</v>
      </c>
      <c r="R172" t="s">
        <v>8311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8" t="s">
        <v>8307</v>
      </c>
      <c r="R173" t="s">
        <v>8311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8" t="s">
        <v>8307</v>
      </c>
      <c r="R174" t="s">
        <v>8311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8" t="s">
        <v>8307</v>
      </c>
      <c r="R175" t="s">
        <v>8311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8" t="s">
        <v>8307</v>
      </c>
      <c r="R176" t="s">
        <v>8311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3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8" t="s">
        <v>8307</v>
      </c>
      <c r="R177" t="s">
        <v>8311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8" t="s">
        <v>8307</v>
      </c>
      <c r="R178" t="s">
        <v>8311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8.8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8" t="s">
        <v>8307</v>
      </c>
      <c r="R179" t="s">
        <v>8311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8.8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8" t="s">
        <v>8307</v>
      </c>
      <c r="R180" t="s">
        <v>8311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8.8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8" t="s">
        <v>8307</v>
      </c>
      <c r="R181" t="s">
        <v>8311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8" t="s">
        <v>8307</v>
      </c>
      <c r="R182" t="s">
        <v>8311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8" t="s">
        <v>8307</v>
      </c>
      <c r="R183" t="s">
        <v>8311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3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8" t="s">
        <v>8307</v>
      </c>
      <c r="R184" t="s">
        <v>8311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8" t="s">
        <v>8307</v>
      </c>
      <c r="R185" t="s">
        <v>8311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3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8" t="s">
        <v>8307</v>
      </c>
      <c r="R186" t="s">
        <v>8311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8" t="s">
        <v>8307</v>
      </c>
      <c r="R187" t="s">
        <v>8311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8" t="s">
        <v>8307</v>
      </c>
      <c r="R188" t="s">
        <v>8311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3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8" t="s">
        <v>8307</v>
      </c>
      <c r="R189" t="s">
        <v>8311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3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8" t="s">
        <v>8307</v>
      </c>
      <c r="R190" t="s">
        <v>8311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8" t="s">
        <v>8307</v>
      </c>
      <c r="R191" t="s">
        <v>8311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8" t="s">
        <v>8307</v>
      </c>
      <c r="R192" t="s">
        <v>8311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8" t="s">
        <v>8307</v>
      </c>
      <c r="R193" t="s">
        <v>8311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7.6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8" t="s">
        <v>8307</v>
      </c>
      <c r="R194" t="s">
        <v>8311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57.6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8" t="s">
        <v>8307</v>
      </c>
      <c r="R195" t="s">
        <v>8311</v>
      </c>
      <c r="S195" s="12">
        <f t="shared" ref="S195:S258" si="17">( ( (J195/60)/60)/24)+DATE(1970,1,1)</f>
        <v>41911.934791666667</v>
      </c>
      <c r="T195" s="12">
        <f t="shared" ref="T195:T258" si="18">( ( (I195/60)/60)/24)+DATE(1970,1,1)</f>
        <v>41971.976458333331</v>
      </c>
      <c r="U195">
        <f t="shared" ref="U195:U258" si="19">YEAR(S195)</f>
        <v>2014</v>
      </c>
    </row>
    <row r="196" spans="1:21" ht="43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8" t="s">
        <v>8307</v>
      </c>
      <c r="R196" t="s">
        <v>8311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8" t="s">
        <v>8307</v>
      </c>
      <c r="R197" t="s">
        <v>8311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8" t="s">
        <v>8307</v>
      </c>
      <c r="R198" t="s">
        <v>8311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8" t="s">
        <v>8307</v>
      </c>
      <c r="R199" t="s">
        <v>8311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8" t="s">
        <v>8307</v>
      </c>
      <c r="R200" t="s">
        <v>8311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8" t="s">
        <v>8307</v>
      </c>
      <c r="R201" t="s">
        <v>8311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8.8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8" t="s">
        <v>8307</v>
      </c>
      <c r="R202" t="s">
        <v>8311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8" t="s">
        <v>8307</v>
      </c>
      <c r="R203" t="s">
        <v>8311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8" t="s">
        <v>8307</v>
      </c>
      <c r="R204" t="s">
        <v>8311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8" t="s">
        <v>8307</v>
      </c>
      <c r="R205" t="s">
        <v>8311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8" t="s">
        <v>8307</v>
      </c>
      <c r="R206" t="s">
        <v>8311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8" t="s">
        <v>8307</v>
      </c>
      <c r="R207" t="s">
        <v>8311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8" t="s">
        <v>8307</v>
      </c>
      <c r="R208" t="s">
        <v>8311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8" t="s">
        <v>8307</v>
      </c>
      <c r="R209" t="s">
        <v>8311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3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8" t="s">
        <v>8307</v>
      </c>
      <c r="R210" t="s">
        <v>8311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3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8" t="s">
        <v>8307</v>
      </c>
      <c r="R211" t="s">
        <v>8311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8" t="s">
        <v>8307</v>
      </c>
      <c r="R212" t="s">
        <v>8311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8" t="s">
        <v>8307</v>
      </c>
      <c r="R213" t="s">
        <v>8311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8.8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8" t="s">
        <v>8307</v>
      </c>
      <c r="R214" t="s">
        <v>8311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8" t="s">
        <v>8307</v>
      </c>
      <c r="R215" t="s">
        <v>8311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3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8" t="s">
        <v>8307</v>
      </c>
      <c r="R216" t="s">
        <v>8311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8" t="s">
        <v>8307</v>
      </c>
      <c r="R217" t="s">
        <v>8311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8" t="s">
        <v>8307</v>
      </c>
      <c r="R218" t="s">
        <v>8311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8" t="s">
        <v>8307</v>
      </c>
      <c r="R219" t="s">
        <v>8311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8" t="s">
        <v>8307</v>
      </c>
      <c r="R220" t="s">
        <v>8311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8.8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8" t="s">
        <v>8307</v>
      </c>
      <c r="R221" t="s">
        <v>8311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8" t="s">
        <v>8307</v>
      </c>
      <c r="R222" t="s">
        <v>8311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8" t="s">
        <v>8307</v>
      </c>
      <c r="R223" t="s">
        <v>8311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8" t="s">
        <v>8307</v>
      </c>
      <c r="R224" t="s">
        <v>8311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3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8" t="s">
        <v>8307</v>
      </c>
      <c r="R225" t="s">
        <v>8311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3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8" t="s">
        <v>8307</v>
      </c>
      <c r="R226" t="s">
        <v>8311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8" t="s">
        <v>8307</v>
      </c>
      <c r="R227" t="s">
        <v>8311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8" t="s">
        <v>8307</v>
      </c>
      <c r="R228" t="s">
        <v>8311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8" t="s">
        <v>8307</v>
      </c>
      <c r="R229" t="s">
        <v>8311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8.8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8" t="s">
        <v>8307</v>
      </c>
      <c r="R230" t="s">
        <v>8311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8" t="s">
        <v>8307</v>
      </c>
      <c r="R231" t="s">
        <v>8311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8" t="s">
        <v>8307</v>
      </c>
      <c r="R232" t="s">
        <v>8311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8" t="s">
        <v>8307</v>
      </c>
      <c r="R233" t="s">
        <v>8311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8" t="s">
        <v>8307</v>
      </c>
      <c r="R234" t="s">
        <v>8311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8" t="s">
        <v>8307</v>
      </c>
      <c r="R235" t="s">
        <v>8311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3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8" t="s">
        <v>8307</v>
      </c>
      <c r="R236" t="s">
        <v>8311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8" t="s">
        <v>8307</v>
      </c>
      <c r="R237" t="s">
        <v>8311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8" t="s">
        <v>8307</v>
      </c>
      <c r="R238" t="s">
        <v>8311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8.8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8" t="s">
        <v>8307</v>
      </c>
      <c r="R239" t="s">
        <v>8311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8" t="s">
        <v>8307</v>
      </c>
      <c r="R240" t="s">
        <v>8311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8" t="s">
        <v>8307</v>
      </c>
      <c r="R241" t="s">
        <v>8311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7.6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8" t="s">
        <v>8307</v>
      </c>
      <c r="R242" t="s">
        <v>8312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8" t="s">
        <v>8307</v>
      </c>
      <c r="R243" t="s">
        <v>8312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8" t="s">
        <v>8307</v>
      </c>
      <c r="R244" t="s">
        <v>8312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8" t="s">
        <v>8307</v>
      </c>
      <c r="R245" t="s">
        <v>8312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7.6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8" t="s">
        <v>8307</v>
      </c>
      <c r="R246" t="s">
        <v>8312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8" t="s">
        <v>8307</v>
      </c>
      <c r="R247" t="s">
        <v>8312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8" t="s">
        <v>8307</v>
      </c>
      <c r="R248" t="s">
        <v>8312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7.6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8" t="s">
        <v>8307</v>
      </c>
      <c r="R249" t="s">
        <v>8312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8" t="s">
        <v>8307</v>
      </c>
      <c r="R250" t="s">
        <v>8312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7.6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8" t="s">
        <v>8307</v>
      </c>
      <c r="R251" t="s">
        <v>8312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8" t="s">
        <v>8307</v>
      </c>
      <c r="R252" t="s">
        <v>8312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8" t="s">
        <v>8307</v>
      </c>
      <c r="R253" t="s">
        <v>8312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8" t="s">
        <v>8307</v>
      </c>
      <c r="R254" t="s">
        <v>8312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7.6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8" t="s">
        <v>8307</v>
      </c>
      <c r="R255" t="s">
        <v>8312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8" t="s">
        <v>8307</v>
      </c>
      <c r="R256" t="s">
        <v>8312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8.8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8" t="s">
        <v>8307</v>
      </c>
      <c r="R257" t="s">
        <v>8312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3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8" t="s">
        <v>8307</v>
      </c>
      <c r="R258" t="s">
        <v>8312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8" t="s">
        <v>8307</v>
      </c>
      <c r="R259" t="s">
        <v>8312</v>
      </c>
      <c r="S259" s="12">
        <f t="shared" ref="S259:S322" si="22">( ( (J259/60)/60)/24)+DATE(1970,1,1)</f>
        <v>42479.626875000002</v>
      </c>
      <c r="T259" s="12">
        <f t="shared" ref="T259:T322" si="23">( ( (I259/60)/60)/24)+DATE(1970,1,1)</f>
        <v>42509.626875000002</v>
      </c>
      <c r="U259">
        <f t="shared" ref="U259:U322" si="24">YEAR(S259)</f>
        <v>2016</v>
      </c>
    </row>
    <row r="260" spans="1:21" ht="43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8" t="s">
        <v>8307</v>
      </c>
      <c r="R260" t="s">
        <v>8312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7.6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8" t="s">
        <v>8307</v>
      </c>
      <c r="R261" t="s">
        <v>8312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8" t="s">
        <v>8307</v>
      </c>
      <c r="R262" t="s">
        <v>8312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8.8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8" t="s">
        <v>8307</v>
      </c>
      <c r="R263" t="s">
        <v>8312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8.8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8" t="s">
        <v>8307</v>
      </c>
      <c r="R264" t="s">
        <v>8312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7.6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8" t="s">
        <v>8307</v>
      </c>
      <c r="R265" t="s">
        <v>8312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7.6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8" t="s">
        <v>8307</v>
      </c>
      <c r="R266" t="s">
        <v>8312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7.6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8" t="s">
        <v>8307</v>
      </c>
      <c r="R267" t="s">
        <v>8312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7.6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8" t="s">
        <v>8307</v>
      </c>
      <c r="R268" t="s">
        <v>8312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8" t="s">
        <v>8307</v>
      </c>
      <c r="R269" t="s">
        <v>8312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8" t="s">
        <v>8307</v>
      </c>
      <c r="R270" t="s">
        <v>8312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8" t="s">
        <v>8307</v>
      </c>
      <c r="R271" t="s">
        <v>8312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8" t="s">
        <v>8307</v>
      </c>
      <c r="R272" t="s">
        <v>8312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8" t="s">
        <v>8307</v>
      </c>
      <c r="R273" t="s">
        <v>8312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8" t="s">
        <v>8307</v>
      </c>
      <c r="R274" t="s">
        <v>8312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3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8" t="s">
        <v>8307</v>
      </c>
      <c r="R275" t="s">
        <v>8312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8" t="s">
        <v>8307</v>
      </c>
      <c r="R276" t="s">
        <v>8312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8" t="s">
        <v>8307</v>
      </c>
      <c r="R277" t="s">
        <v>8312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8" t="s">
        <v>8307</v>
      </c>
      <c r="R278" t="s">
        <v>8312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3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8" t="s">
        <v>8307</v>
      </c>
      <c r="R279" t="s">
        <v>8312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8.8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8" t="s">
        <v>8307</v>
      </c>
      <c r="R280" t="s">
        <v>8312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8" t="s">
        <v>8307</v>
      </c>
      <c r="R281" t="s">
        <v>8312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8" t="s">
        <v>8307</v>
      </c>
      <c r="R282" t="s">
        <v>8312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8" t="s">
        <v>8307</v>
      </c>
      <c r="R283" t="s">
        <v>8312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8" t="s">
        <v>8307</v>
      </c>
      <c r="R284" t="s">
        <v>8312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8.8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8" t="s">
        <v>8307</v>
      </c>
      <c r="R285" t="s">
        <v>8312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8" t="s">
        <v>8307</v>
      </c>
      <c r="R286" t="s">
        <v>8312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8" t="s">
        <v>8307</v>
      </c>
      <c r="R287" t="s">
        <v>8312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8" t="s">
        <v>8307</v>
      </c>
      <c r="R288" t="s">
        <v>8312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8.8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8" t="s">
        <v>8307</v>
      </c>
      <c r="R289" t="s">
        <v>8312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7.6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8" t="s">
        <v>8307</v>
      </c>
      <c r="R290" t="s">
        <v>8312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8" t="s">
        <v>8307</v>
      </c>
      <c r="R291" t="s">
        <v>8312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8.8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8" t="s">
        <v>8307</v>
      </c>
      <c r="R292" t="s">
        <v>8312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8" t="s">
        <v>8307</v>
      </c>
      <c r="R293" t="s">
        <v>8312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7.6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8" t="s">
        <v>8307</v>
      </c>
      <c r="R294" t="s">
        <v>8312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8" t="s">
        <v>8307</v>
      </c>
      <c r="R295" t="s">
        <v>8312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8" t="s">
        <v>8307</v>
      </c>
      <c r="R296" t="s">
        <v>8312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8" t="s">
        <v>8307</v>
      </c>
      <c r="R297" t="s">
        <v>8312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8" t="s">
        <v>8307</v>
      </c>
      <c r="R298" t="s">
        <v>8312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8" t="s">
        <v>8307</v>
      </c>
      <c r="R299" t="s">
        <v>8312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8.8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8" t="s">
        <v>8307</v>
      </c>
      <c r="R300" t="s">
        <v>8312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7.6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8" t="s">
        <v>8307</v>
      </c>
      <c r="R301" t="s">
        <v>8312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8" t="s">
        <v>8307</v>
      </c>
      <c r="R302" t="s">
        <v>8312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8" t="s">
        <v>8307</v>
      </c>
      <c r="R303" t="s">
        <v>8312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7.6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8" t="s">
        <v>8307</v>
      </c>
      <c r="R304" t="s">
        <v>8312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8" t="s">
        <v>8307</v>
      </c>
      <c r="R305" t="s">
        <v>8312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8.8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8" t="s">
        <v>8307</v>
      </c>
      <c r="R306" t="s">
        <v>8312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3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8" t="s">
        <v>8307</v>
      </c>
      <c r="R307" t="s">
        <v>8312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8.8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8" t="s">
        <v>8307</v>
      </c>
      <c r="R308" t="s">
        <v>8312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8" t="s">
        <v>8307</v>
      </c>
      <c r="R309" t="s">
        <v>8312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8" t="s">
        <v>8307</v>
      </c>
      <c r="R310" t="s">
        <v>8312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8" t="s">
        <v>8307</v>
      </c>
      <c r="R311" t="s">
        <v>8312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8" t="s">
        <v>8307</v>
      </c>
      <c r="R312" t="s">
        <v>8312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8" t="s">
        <v>8307</v>
      </c>
      <c r="R313" t="s">
        <v>8312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7.6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8" t="s">
        <v>8307</v>
      </c>
      <c r="R314" t="s">
        <v>8312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7.6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8" t="s">
        <v>8307</v>
      </c>
      <c r="R315" t="s">
        <v>8312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8" t="s">
        <v>8307</v>
      </c>
      <c r="R316" t="s">
        <v>8312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8" t="s">
        <v>8307</v>
      </c>
      <c r="R317" t="s">
        <v>8312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8.8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8" t="s">
        <v>8307</v>
      </c>
      <c r="R318" t="s">
        <v>8312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8" t="s">
        <v>8307</v>
      </c>
      <c r="R319" t="s">
        <v>8312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8" t="s">
        <v>8307</v>
      </c>
      <c r="R320" t="s">
        <v>8312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7.6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8" t="s">
        <v>8307</v>
      </c>
      <c r="R321" t="s">
        <v>8312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8" t="s">
        <v>8307</v>
      </c>
      <c r="R322" t="s">
        <v>8312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3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8" t="s">
        <v>8307</v>
      </c>
      <c r="R323" t="s">
        <v>8312</v>
      </c>
      <c r="S323" s="12">
        <f t="shared" ref="S323:S386" si="27">( ( (J323/60)/60)/24)+DATE(1970,1,1)</f>
        <v>42647.446597222224</v>
      </c>
      <c r="T323" s="12">
        <f t="shared" ref="T323:T386" si="28">( ( (I323/60)/60)/24)+DATE(1970,1,1)</f>
        <v>42682.488263888896</v>
      </c>
      <c r="U323">
        <f t="shared" ref="U323:U386" si="29">YEAR(S323)</f>
        <v>2016</v>
      </c>
    </row>
    <row r="324" spans="1:21" ht="43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8" t="s">
        <v>8307</v>
      </c>
      <c r="R324" t="s">
        <v>8312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8" t="s">
        <v>8307</v>
      </c>
      <c r="R325" t="s">
        <v>8312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8" t="s">
        <v>8307</v>
      </c>
      <c r="R326" t="s">
        <v>8312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8" t="s">
        <v>8307</v>
      </c>
      <c r="R327" t="s">
        <v>8312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8" t="s">
        <v>8307</v>
      </c>
      <c r="R328" t="s">
        <v>8312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8" t="s">
        <v>8307</v>
      </c>
      <c r="R329" t="s">
        <v>8312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8" t="s">
        <v>8307</v>
      </c>
      <c r="R330" t="s">
        <v>8312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8" t="s">
        <v>8307</v>
      </c>
      <c r="R331" t="s">
        <v>8312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8" t="s">
        <v>8307</v>
      </c>
      <c r="R332" t="s">
        <v>8312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8" t="s">
        <v>8307</v>
      </c>
      <c r="R333" t="s">
        <v>8312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8" t="s">
        <v>8307</v>
      </c>
      <c r="R334" t="s">
        <v>8312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8" t="s">
        <v>8307</v>
      </c>
      <c r="R335" t="s">
        <v>8312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7.6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8" t="s">
        <v>8307</v>
      </c>
      <c r="R336" t="s">
        <v>8312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8" t="s">
        <v>8307</v>
      </c>
      <c r="R337" t="s">
        <v>8312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8" t="s">
        <v>8307</v>
      </c>
      <c r="R338" t="s">
        <v>8312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8" t="s">
        <v>8307</v>
      </c>
      <c r="R339" t="s">
        <v>8312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8" t="s">
        <v>8307</v>
      </c>
      <c r="R340" t="s">
        <v>8312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8" t="s">
        <v>8307</v>
      </c>
      <c r="R341" t="s">
        <v>8312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8" t="s">
        <v>8307</v>
      </c>
      <c r="R342" t="s">
        <v>8312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8" t="s">
        <v>8307</v>
      </c>
      <c r="R343" t="s">
        <v>8312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8.8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8" t="s">
        <v>8307</v>
      </c>
      <c r="R344" t="s">
        <v>8312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8" t="s">
        <v>8307</v>
      </c>
      <c r="R345" t="s">
        <v>8312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3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8" t="s">
        <v>8307</v>
      </c>
      <c r="R346" t="s">
        <v>8312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8" t="s">
        <v>8307</v>
      </c>
      <c r="R347" t="s">
        <v>8312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8" t="s">
        <v>8307</v>
      </c>
      <c r="R348" t="s">
        <v>8312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8" t="s">
        <v>8307</v>
      </c>
      <c r="R349" t="s">
        <v>8312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8" t="s">
        <v>8307</v>
      </c>
      <c r="R350" t="s">
        <v>8312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8" t="s">
        <v>8307</v>
      </c>
      <c r="R351" t="s">
        <v>8312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8" t="s">
        <v>8307</v>
      </c>
      <c r="R352" t="s">
        <v>8312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3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8" t="s">
        <v>8307</v>
      </c>
      <c r="R353" t="s">
        <v>8312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8" t="s">
        <v>8307</v>
      </c>
      <c r="R354" t="s">
        <v>8312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3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8" t="s">
        <v>8307</v>
      </c>
      <c r="R355" t="s">
        <v>8312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8" t="s">
        <v>8307</v>
      </c>
      <c r="R356" t="s">
        <v>8312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3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8" t="s">
        <v>8307</v>
      </c>
      <c r="R357" t="s">
        <v>8312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3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8" t="s">
        <v>8307</v>
      </c>
      <c r="R358" t="s">
        <v>8312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3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8" t="s">
        <v>8307</v>
      </c>
      <c r="R359" t="s">
        <v>8312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8" t="s">
        <v>8307</v>
      </c>
      <c r="R360" t="s">
        <v>8312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8" t="s">
        <v>8307</v>
      </c>
      <c r="R361" t="s">
        <v>8312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8" t="s">
        <v>8307</v>
      </c>
      <c r="R362" t="s">
        <v>8312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8" t="s">
        <v>8307</v>
      </c>
      <c r="R363" t="s">
        <v>8312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7.6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8" t="s">
        <v>8307</v>
      </c>
      <c r="R364" t="s">
        <v>8312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7.6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8" t="s">
        <v>8307</v>
      </c>
      <c r="R365" t="s">
        <v>8312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8" t="s">
        <v>8307</v>
      </c>
      <c r="R366" t="s">
        <v>8312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8" t="s">
        <v>8307</v>
      </c>
      <c r="R367" t="s">
        <v>8312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8" t="s">
        <v>8307</v>
      </c>
      <c r="R368" t="s">
        <v>8312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8" t="s">
        <v>8307</v>
      </c>
      <c r="R369" t="s">
        <v>8312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8" t="s">
        <v>8307</v>
      </c>
      <c r="R370" t="s">
        <v>8312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8" t="s">
        <v>8307</v>
      </c>
      <c r="R371" t="s">
        <v>8312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8" t="s">
        <v>8307</v>
      </c>
      <c r="R372" t="s">
        <v>8312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8" t="s">
        <v>8307</v>
      </c>
      <c r="R373" t="s">
        <v>8312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8.8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8" t="s">
        <v>8307</v>
      </c>
      <c r="R374" t="s">
        <v>8312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8" t="s">
        <v>8307</v>
      </c>
      <c r="R375" t="s">
        <v>8312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8" t="s">
        <v>8307</v>
      </c>
      <c r="R376" t="s">
        <v>8312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8" t="s">
        <v>8307</v>
      </c>
      <c r="R377" t="s">
        <v>8312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8" t="s">
        <v>8307</v>
      </c>
      <c r="R378" t="s">
        <v>8312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8" t="s">
        <v>8307</v>
      </c>
      <c r="R379" t="s">
        <v>8312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7.6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8" t="s">
        <v>8307</v>
      </c>
      <c r="R380" t="s">
        <v>8312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8" t="s">
        <v>8307</v>
      </c>
      <c r="R381" t="s">
        <v>8312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7.6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8" t="s">
        <v>8307</v>
      </c>
      <c r="R382" t="s">
        <v>8312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8" t="s">
        <v>8307</v>
      </c>
      <c r="R383" t="s">
        <v>8312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7.6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8" t="s">
        <v>8307</v>
      </c>
      <c r="R384" t="s">
        <v>8312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8" t="s">
        <v>8307</v>
      </c>
      <c r="R385" t="s">
        <v>8312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8" t="s">
        <v>8307</v>
      </c>
      <c r="R386" t="s">
        <v>8312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8" t="s">
        <v>8307</v>
      </c>
      <c r="R387" t="s">
        <v>8312</v>
      </c>
      <c r="S387" s="12">
        <f t="shared" ref="S387:S450" si="32">( ( (J387/60)/60)/24)+DATE(1970,1,1)</f>
        <v>41934.584502314814</v>
      </c>
      <c r="T387" s="12">
        <f t="shared" ref="T387:T450" si="33">( ( (I387/60)/60)/24)+DATE(1970,1,1)</f>
        <v>41964.626168981486</v>
      </c>
      <c r="U387">
        <f t="shared" ref="U387:U450" si="34">YEAR(S387)</f>
        <v>2014</v>
      </c>
    </row>
    <row r="388" spans="1:21" ht="43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8" t="s">
        <v>8307</v>
      </c>
      <c r="R388" t="s">
        <v>8312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7.6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8" t="s">
        <v>8307</v>
      </c>
      <c r="R389" t="s">
        <v>8312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8" t="s">
        <v>8307</v>
      </c>
      <c r="R390" t="s">
        <v>8312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7.6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8" t="s">
        <v>8307</v>
      </c>
      <c r="R391" t="s">
        <v>8312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8" t="s">
        <v>8307</v>
      </c>
      <c r="R392" t="s">
        <v>8312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8" t="s">
        <v>8307</v>
      </c>
      <c r="R393" t="s">
        <v>8312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8" t="s">
        <v>8307</v>
      </c>
      <c r="R394" t="s">
        <v>8312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3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8" t="s">
        <v>8307</v>
      </c>
      <c r="R395" t="s">
        <v>8312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8" t="s">
        <v>8307</v>
      </c>
      <c r="R396" t="s">
        <v>8312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8" t="s">
        <v>8307</v>
      </c>
      <c r="R397" t="s">
        <v>8312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8" t="s">
        <v>8307</v>
      </c>
      <c r="R398" t="s">
        <v>8312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7.6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8" t="s">
        <v>8307</v>
      </c>
      <c r="R399" t="s">
        <v>8312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8" t="s">
        <v>8307</v>
      </c>
      <c r="R400" t="s">
        <v>8312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3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8" t="s">
        <v>8307</v>
      </c>
      <c r="R401" t="s">
        <v>8312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8" t="s">
        <v>8307</v>
      </c>
      <c r="R402" t="s">
        <v>8312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8" t="s">
        <v>8307</v>
      </c>
      <c r="R403" t="s">
        <v>8312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8" t="s">
        <v>8307</v>
      </c>
      <c r="R404" t="s">
        <v>8312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8" t="s">
        <v>8307</v>
      </c>
      <c r="R405" t="s">
        <v>8312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8" t="s">
        <v>8307</v>
      </c>
      <c r="R406" t="s">
        <v>8312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28.8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8" t="s">
        <v>8307</v>
      </c>
      <c r="R407" t="s">
        <v>8312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8" t="s">
        <v>8307</v>
      </c>
      <c r="R408" t="s">
        <v>8312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8" t="s">
        <v>8307</v>
      </c>
      <c r="R409" t="s">
        <v>8312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8" t="s">
        <v>8307</v>
      </c>
      <c r="R410" t="s">
        <v>8312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8" t="s">
        <v>8307</v>
      </c>
      <c r="R411" t="s">
        <v>8312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8" t="s">
        <v>8307</v>
      </c>
      <c r="R412" t="s">
        <v>8312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8" t="s">
        <v>8307</v>
      </c>
      <c r="R413" t="s">
        <v>8312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8" t="s">
        <v>8307</v>
      </c>
      <c r="R414" t="s">
        <v>8312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8" t="s">
        <v>8307</v>
      </c>
      <c r="R415" t="s">
        <v>8312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8" t="s">
        <v>8307</v>
      </c>
      <c r="R416" t="s">
        <v>8312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7.6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8" t="s">
        <v>8307</v>
      </c>
      <c r="R417" t="s">
        <v>8312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8" t="s">
        <v>8307</v>
      </c>
      <c r="R418" t="s">
        <v>8312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8" t="s">
        <v>8307</v>
      </c>
      <c r="R419" t="s">
        <v>8312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8" t="s">
        <v>8307</v>
      </c>
      <c r="R420" t="s">
        <v>8312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8" t="s">
        <v>8307</v>
      </c>
      <c r="R421" t="s">
        <v>8312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8" t="s">
        <v>8307</v>
      </c>
      <c r="R422" t="s">
        <v>8313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3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8" t="s">
        <v>8307</v>
      </c>
      <c r="R423" t="s">
        <v>8313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8" t="s">
        <v>8307</v>
      </c>
      <c r="R424" t="s">
        <v>8313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8" t="s">
        <v>8307</v>
      </c>
      <c r="R425" t="s">
        <v>8313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8" t="s">
        <v>8307</v>
      </c>
      <c r="R426" t="s">
        <v>8313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8" t="s">
        <v>8307</v>
      </c>
      <c r="R427" t="s">
        <v>8313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8" t="s">
        <v>8307</v>
      </c>
      <c r="R428" t="s">
        <v>8313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7.6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8" t="s">
        <v>8307</v>
      </c>
      <c r="R429" t="s">
        <v>8313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8.8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8" t="s">
        <v>8307</v>
      </c>
      <c r="R430" t="s">
        <v>8313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7.6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8" t="s">
        <v>8307</v>
      </c>
      <c r="R431" t="s">
        <v>8313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8" t="s">
        <v>8307</v>
      </c>
      <c r="R432" t="s">
        <v>8313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8" t="s">
        <v>8307</v>
      </c>
      <c r="R433" t="s">
        <v>8313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57.6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8" t="s">
        <v>8307</v>
      </c>
      <c r="R434" t="s">
        <v>8313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7.6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8" t="s">
        <v>8307</v>
      </c>
      <c r="R435" t="s">
        <v>8313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7.6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8" t="s">
        <v>8307</v>
      </c>
      <c r="R436" t="s">
        <v>8313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7.6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8" t="s">
        <v>8307</v>
      </c>
      <c r="R437" t="s">
        <v>8313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8" t="s">
        <v>8307</v>
      </c>
      <c r="R438" t="s">
        <v>8313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8" t="s">
        <v>8307</v>
      </c>
      <c r="R439" t="s">
        <v>8313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8" t="s">
        <v>8307</v>
      </c>
      <c r="R440" t="s">
        <v>8313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8" t="s">
        <v>8307</v>
      </c>
      <c r="R441" t="s">
        <v>8313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8" t="s">
        <v>8307</v>
      </c>
      <c r="R442" t="s">
        <v>8313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8" t="s">
        <v>8307</v>
      </c>
      <c r="R443" t="s">
        <v>8313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8" t="s">
        <v>8307</v>
      </c>
      <c r="R444" t="s">
        <v>8313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8" t="s">
        <v>8307</v>
      </c>
      <c r="R445" t="s">
        <v>8313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8" t="s">
        <v>8307</v>
      </c>
      <c r="R446" t="s">
        <v>8313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8" t="s">
        <v>8307</v>
      </c>
      <c r="R447" t="s">
        <v>8313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8" t="s">
        <v>8307</v>
      </c>
      <c r="R448" t="s">
        <v>8313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3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8" t="s">
        <v>8307</v>
      </c>
      <c r="R449" t="s">
        <v>8313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8" t="s">
        <v>8307</v>
      </c>
      <c r="R450" t="s">
        <v>8313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8" t="s">
        <v>8307</v>
      </c>
      <c r="R451" t="s">
        <v>8313</v>
      </c>
      <c r="S451" s="12">
        <f t="shared" ref="S451:S514" si="37">( ( (J451/60)/60)/24)+DATE(1970,1,1)</f>
        <v>41534.568113425928</v>
      </c>
      <c r="T451" s="12">
        <f t="shared" ref="T451:T514" si="38">( ( (I451/60)/60)/24)+DATE(1970,1,1)</f>
        <v>41564.568113425928</v>
      </c>
      <c r="U451">
        <f t="shared" ref="U451:U514" si="39">YEAR(S451)</f>
        <v>2013</v>
      </c>
    </row>
    <row r="452" spans="1:21" ht="43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8" t="s">
        <v>8307</v>
      </c>
      <c r="R452" t="s">
        <v>8313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8" t="s">
        <v>8307</v>
      </c>
      <c r="R453" t="s">
        <v>8313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8.8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8" t="s">
        <v>8307</v>
      </c>
      <c r="R454" t="s">
        <v>8313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8" t="s">
        <v>8307</v>
      </c>
      <c r="R455" t="s">
        <v>8313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8" t="s">
        <v>8307</v>
      </c>
      <c r="R456" t="s">
        <v>8313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8" t="s">
        <v>8307</v>
      </c>
      <c r="R457" t="s">
        <v>8313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3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8" t="s">
        <v>8307</v>
      </c>
      <c r="R458" t="s">
        <v>8313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8" t="s">
        <v>8307</v>
      </c>
      <c r="R459" t="s">
        <v>8313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8" t="s">
        <v>8307</v>
      </c>
      <c r="R460" t="s">
        <v>8313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8" t="s">
        <v>8307</v>
      </c>
      <c r="R461" t="s">
        <v>8313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8.8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8" t="s">
        <v>8307</v>
      </c>
      <c r="R462" t="s">
        <v>8313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8" t="s">
        <v>8307</v>
      </c>
      <c r="R463" t="s">
        <v>8313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3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8" t="s">
        <v>8307</v>
      </c>
      <c r="R464" t="s">
        <v>8313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8" t="s">
        <v>8307</v>
      </c>
      <c r="R465" t="s">
        <v>8313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8.8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8" t="s">
        <v>8307</v>
      </c>
      <c r="R466" t="s">
        <v>8313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8" t="s">
        <v>8307</v>
      </c>
      <c r="R467" t="s">
        <v>8313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8" t="s">
        <v>8307</v>
      </c>
      <c r="R468" t="s">
        <v>8313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3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8" t="s">
        <v>8307</v>
      </c>
      <c r="R469" t="s">
        <v>8313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8" t="s">
        <v>8307</v>
      </c>
      <c r="R470" t="s">
        <v>8313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8.8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8" t="s">
        <v>8307</v>
      </c>
      <c r="R471" t="s">
        <v>8313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8" t="s">
        <v>8307</v>
      </c>
      <c r="R472" t="s">
        <v>8313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7.6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8" t="s">
        <v>8307</v>
      </c>
      <c r="R473" t="s">
        <v>8313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8" t="s">
        <v>8307</v>
      </c>
      <c r="R474" t="s">
        <v>8313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8" t="s">
        <v>8307</v>
      </c>
      <c r="R475" t="s">
        <v>8313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8" t="s">
        <v>8307</v>
      </c>
      <c r="R476" t="s">
        <v>8313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7.6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8" t="s">
        <v>8307</v>
      </c>
      <c r="R477" t="s">
        <v>8313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8.8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8" t="s">
        <v>8307</v>
      </c>
      <c r="R478" t="s">
        <v>8313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7.6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8" t="s">
        <v>8307</v>
      </c>
      <c r="R479" t="s">
        <v>8313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8" t="s">
        <v>8307</v>
      </c>
      <c r="R480" t="s">
        <v>8313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8" t="s">
        <v>8307</v>
      </c>
      <c r="R481" t="s">
        <v>8313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8" t="s">
        <v>8307</v>
      </c>
      <c r="R482" t="s">
        <v>8313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8" t="s">
        <v>8307</v>
      </c>
      <c r="R483" t="s">
        <v>8313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8" t="s">
        <v>8307</v>
      </c>
      <c r="R484" t="s">
        <v>8313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57.6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8" t="s">
        <v>8307</v>
      </c>
      <c r="R485" t="s">
        <v>8313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7.6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8" t="s">
        <v>8307</v>
      </c>
      <c r="R486" t="s">
        <v>8313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3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8" t="s">
        <v>8307</v>
      </c>
      <c r="R487" t="s">
        <v>8313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8" t="s">
        <v>8307</v>
      </c>
      <c r="R488" t="s">
        <v>8313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8" t="s">
        <v>8307</v>
      </c>
      <c r="R489" t="s">
        <v>8313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8" t="s">
        <v>8307</v>
      </c>
      <c r="R490" t="s">
        <v>8313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8" t="s">
        <v>8307</v>
      </c>
      <c r="R491" t="s">
        <v>8313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8" t="s">
        <v>8307</v>
      </c>
      <c r="R492" t="s">
        <v>8313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8" t="s">
        <v>8307</v>
      </c>
      <c r="R493" t="s">
        <v>8313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8" t="s">
        <v>8307</v>
      </c>
      <c r="R494" t="s">
        <v>8313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8" t="s">
        <v>8307</v>
      </c>
      <c r="R495" t="s">
        <v>8313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3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8" t="s">
        <v>8307</v>
      </c>
      <c r="R496" t="s">
        <v>8313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8" t="s">
        <v>8307</v>
      </c>
      <c r="R497" t="s">
        <v>8313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8.8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8" t="s">
        <v>8307</v>
      </c>
      <c r="R498" t="s">
        <v>8313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8" t="s">
        <v>8307</v>
      </c>
      <c r="R499" t="s">
        <v>8313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8" t="s">
        <v>8307</v>
      </c>
      <c r="R500" t="s">
        <v>8313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7.6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8" t="s">
        <v>8307</v>
      </c>
      <c r="R501" t="s">
        <v>8313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7.6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8" t="s">
        <v>8307</v>
      </c>
      <c r="R502" t="s">
        <v>8313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8" t="s">
        <v>8307</v>
      </c>
      <c r="R503" t="s">
        <v>8313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7.6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8" t="s">
        <v>8307</v>
      </c>
      <c r="R504" t="s">
        <v>8313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8" t="s">
        <v>8307</v>
      </c>
      <c r="R505" t="s">
        <v>8313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8" t="s">
        <v>8307</v>
      </c>
      <c r="R506" t="s">
        <v>8313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8" t="s">
        <v>8307</v>
      </c>
      <c r="R507" t="s">
        <v>8313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8" t="s">
        <v>8307</v>
      </c>
      <c r="R508" t="s">
        <v>8313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8" t="s">
        <v>8307</v>
      </c>
      <c r="R509" t="s">
        <v>8313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7.6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8" t="s">
        <v>8307</v>
      </c>
      <c r="R510" t="s">
        <v>8313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8" t="s">
        <v>8307</v>
      </c>
      <c r="R511" t="s">
        <v>8313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8" t="s">
        <v>8307</v>
      </c>
      <c r="R512" t="s">
        <v>8313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8" t="s">
        <v>8307</v>
      </c>
      <c r="R513" t="s">
        <v>8313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8" t="s">
        <v>8307</v>
      </c>
      <c r="R514" t="s">
        <v>8313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8.8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8" t="s">
        <v>8307</v>
      </c>
      <c r="R515" t="s">
        <v>8313</v>
      </c>
      <c r="S515" s="12">
        <f t="shared" ref="S515:S578" si="42">( ( (J515/60)/60)/24)+DATE(1970,1,1)</f>
        <v>42552.653993055559</v>
      </c>
      <c r="T515" s="12">
        <f t="shared" ref="T515:T578" si="43">( ( (I515/60)/60)/24)+DATE(1970,1,1)</f>
        <v>42597.291666666672</v>
      </c>
      <c r="U515">
        <f t="shared" ref="U515:U578" si="44">YEAR(S515)</f>
        <v>2016</v>
      </c>
    </row>
    <row r="516" spans="1:21" ht="43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8" t="s">
        <v>8307</v>
      </c>
      <c r="R516" t="s">
        <v>8313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8" t="s">
        <v>8307</v>
      </c>
      <c r="R517" t="s">
        <v>8313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8.8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8" t="s">
        <v>8307</v>
      </c>
      <c r="R518" t="s">
        <v>8313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8" t="s">
        <v>8307</v>
      </c>
      <c r="R519" t="s">
        <v>8313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3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8" t="s">
        <v>8307</v>
      </c>
      <c r="R520" t="s">
        <v>8313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8" t="s">
        <v>8307</v>
      </c>
      <c r="R521" t="s">
        <v>8313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8" t="s">
        <v>8314</v>
      </c>
      <c r="R522" t="s">
        <v>8315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3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8" t="s">
        <v>8314</v>
      </c>
      <c r="R523" t="s">
        <v>8315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8" t="s">
        <v>8314</v>
      </c>
      <c r="R524" t="s">
        <v>8315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8" t="s">
        <v>8314</v>
      </c>
      <c r="R525" t="s">
        <v>8315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8" t="s">
        <v>8314</v>
      </c>
      <c r="R526" t="s">
        <v>8315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7.6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8" t="s">
        <v>8314</v>
      </c>
      <c r="R527" t="s">
        <v>8315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8" t="s">
        <v>8314</v>
      </c>
      <c r="R528" t="s">
        <v>8315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7.6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8" t="s">
        <v>8314</v>
      </c>
      <c r="R529" t="s">
        <v>8315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8.8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8" t="s">
        <v>8314</v>
      </c>
      <c r="R530" t="s">
        <v>8315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8" t="s">
        <v>8314</v>
      </c>
      <c r="R531" t="s">
        <v>8315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8" t="s">
        <v>8314</v>
      </c>
      <c r="R532" t="s">
        <v>8315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2" customHeight="1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8" t="s">
        <v>8314</v>
      </c>
      <c r="R533" t="s">
        <v>8315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8" t="s">
        <v>8314</v>
      </c>
      <c r="R534" t="s">
        <v>8315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8" t="s">
        <v>8314</v>
      </c>
      <c r="R535" t="s">
        <v>8315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8" t="s">
        <v>8314</v>
      </c>
      <c r="R536" t="s">
        <v>8315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3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8" t="s">
        <v>8314</v>
      </c>
      <c r="R537" t="s">
        <v>8315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57.6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8" t="s">
        <v>8314</v>
      </c>
      <c r="R538" t="s">
        <v>8315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8" t="s">
        <v>8314</v>
      </c>
      <c r="R539" t="s">
        <v>8315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8" t="s">
        <v>8314</v>
      </c>
      <c r="R540" t="s">
        <v>8315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8" t="s">
        <v>8314</v>
      </c>
      <c r="R541" t="s">
        <v>8315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7.6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8" t="s">
        <v>8316</v>
      </c>
      <c r="R542" t="s">
        <v>8317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8" t="s">
        <v>8316</v>
      </c>
      <c r="R543" t="s">
        <v>8317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8" t="s">
        <v>8316</v>
      </c>
      <c r="R544" t="s">
        <v>8317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8" t="s">
        <v>8316</v>
      </c>
      <c r="R545" t="s">
        <v>8317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8" t="s">
        <v>8316</v>
      </c>
      <c r="R546" t="s">
        <v>8317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3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8" t="s">
        <v>8316</v>
      </c>
      <c r="R547" t="s">
        <v>8317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8" t="s">
        <v>8316</v>
      </c>
      <c r="R548" t="s">
        <v>8317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57.6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8" t="s">
        <v>8316</v>
      </c>
      <c r="R549" t="s">
        <v>8317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8" t="s">
        <v>8316</v>
      </c>
      <c r="R550" t="s">
        <v>8317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57.6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8" t="s">
        <v>8316</v>
      </c>
      <c r="R551" t="s">
        <v>8317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3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8" t="s">
        <v>8316</v>
      </c>
      <c r="R552" t="s">
        <v>8317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8" t="s">
        <v>8316</v>
      </c>
      <c r="R553" t="s">
        <v>8317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8" t="s">
        <v>8316</v>
      </c>
      <c r="R554" t="s">
        <v>8317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8" t="s">
        <v>8316</v>
      </c>
      <c r="R555" t="s">
        <v>8317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8" t="s">
        <v>8316</v>
      </c>
      <c r="R556" t="s">
        <v>8317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8" t="s">
        <v>8316</v>
      </c>
      <c r="R557" t="s">
        <v>8317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8.8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8" t="s">
        <v>8316</v>
      </c>
      <c r="R558" t="s">
        <v>8317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8" t="s">
        <v>8316</v>
      </c>
      <c r="R559" t="s">
        <v>8317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8" t="s">
        <v>8316</v>
      </c>
      <c r="R560" t="s">
        <v>8317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3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8" t="s">
        <v>8316</v>
      </c>
      <c r="R561" t="s">
        <v>8317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8" t="s">
        <v>8316</v>
      </c>
      <c r="R562" t="s">
        <v>8317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8" t="s">
        <v>8316</v>
      </c>
      <c r="R563" t="s">
        <v>8317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8" t="s">
        <v>8316</v>
      </c>
      <c r="R564" t="s">
        <v>8317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8" t="s">
        <v>8316</v>
      </c>
      <c r="R565" t="s">
        <v>8317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7.6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8" t="s">
        <v>8316</v>
      </c>
      <c r="R566" t="s">
        <v>8317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8" t="s">
        <v>8316</v>
      </c>
      <c r="R567" t="s">
        <v>8317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8" t="s">
        <v>8316</v>
      </c>
      <c r="R568" t="s">
        <v>8317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8" t="s">
        <v>8316</v>
      </c>
      <c r="R569" t="s">
        <v>8317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7.6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8" t="s">
        <v>8316</v>
      </c>
      <c r="R570" t="s">
        <v>8317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8" t="s">
        <v>8316</v>
      </c>
      <c r="R571" t="s">
        <v>8317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8.8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8" t="s">
        <v>8316</v>
      </c>
      <c r="R572" t="s">
        <v>8317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8" t="s">
        <v>8316</v>
      </c>
      <c r="R573" t="s">
        <v>8317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8" t="s">
        <v>8316</v>
      </c>
      <c r="R574" t="s">
        <v>8317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7.6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8" t="s">
        <v>8316</v>
      </c>
      <c r="R575" t="s">
        <v>8317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3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8" t="s">
        <v>8316</v>
      </c>
      <c r="R576" t="s">
        <v>8317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7.6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8" t="s">
        <v>8316</v>
      </c>
      <c r="R577" t="s">
        <v>8317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8" t="s">
        <v>8316</v>
      </c>
      <c r="R578" t="s">
        <v>8317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8" t="s">
        <v>8316</v>
      </c>
      <c r="R579" t="s">
        <v>8317</v>
      </c>
      <c r="S579" s="12">
        <f t="shared" ref="S579:S642" si="47">( ( (J579/60)/60)/24)+DATE(1970,1,1)</f>
        <v>42450.589143518519</v>
      </c>
      <c r="T579" s="12">
        <f t="shared" ref="T579:T642" si="48">( ( (I579/60)/60)/24)+DATE(1970,1,1)</f>
        <v>42510.589143518519</v>
      </c>
      <c r="U579">
        <f t="shared" ref="U579:U642" si="49">YEAR(S579)</f>
        <v>2016</v>
      </c>
    </row>
    <row r="580" spans="1:21" ht="28.8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8" t="s">
        <v>8316</v>
      </c>
      <c r="R580" t="s">
        <v>8317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8.8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8" t="s">
        <v>8316</v>
      </c>
      <c r="R581" t="s">
        <v>8317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8" t="s">
        <v>8316</v>
      </c>
      <c r="R582" t="s">
        <v>8317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3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8" t="s">
        <v>8316</v>
      </c>
      <c r="R583" t="s">
        <v>8317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3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8" t="s">
        <v>8316</v>
      </c>
      <c r="R584" t="s">
        <v>8317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8" t="s">
        <v>8316</v>
      </c>
      <c r="R585" t="s">
        <v>8317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3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8" t="s">
        <v>8316</v>
      </c>
      <c r="R586" t="s">
        <v>8317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8" t="s">
        <v>8316</v>
      </c>
      <c r="R587" t="s">
        <v>8317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8" t="s">
        <v>8316</v>
      </c>
      <c r="R588" t="s">
        <v>8317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8" t="s">
        <v>8316</v>
      </c>
      <c r="R589" t="s">
        <v>8317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8" t="s">
        <v>8316</v>
      </c>
      <c r="R590" t="s">
        <v>8317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8" t="s">
        <v>8316</v>
      </c>
      <c r="R591" t="s">
        <v>8317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7.6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8" t="s">
        <v>8316</v>
      </c>
      <c r="R592" t="s">
        <v>8317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3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8" t="s">
        <v>8316</v>
      </c>
      <c r="R593" t="s">
        <v>8317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3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8" t="s">
        <v>8316</v>
      </c>
      <c r="R594" t="s">
        <v>8317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7.6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8" t="s">
        <v>8316</v>
      </c>
      <c r="R595" t="s">
        <v>8317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8.8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8" t="s">
        <v>8316</v>
      </c>
      <c r="R596" t="s">
        <v>8317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8" t="s">
        <v>8316</v>
      </c>
      <c r="R597" t="s">
        <v>8317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28.8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8" t="s">
        <v>8316</v>
      </c>
      <c r="R598" t="s">
        <v>8317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8" t="s">
        <v>8316</v>
      </c>
      <c r="R599" t="s">
        <v>8317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8.8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8" t="s">
        <v>8316</v>
      </c>
      <c r="R600" t="s">
        <v>8317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3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8" t="s">
        <v>8316</v>
      </c>
      <c r="R601" t="s">
        <v>8317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8.8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8" t="s">
        <v>8316</v>
      </c>
      <c r="R602" t="s">
        <v>8317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8" t="s">
        <v>8316</v>
      </c>
      <c r="R603" t="s">
        <v>8317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8" t="s">
        <v>8316</v>
      </c>
      <c r="R604" t="s">
        <v>8317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8" t="s">
        <v>8316</v>
      </c>
      <c r="R605" t="s">
        <v>8317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8" t="s">
        <v>8316</v>
      </c>
      <c r="R606" t="s">
        <v>8317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8.8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8" t="s">
        <v>8316</v>
      </c>
      <c r="R607" t="s">
        <v>8317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7.6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8" t="s">
        <v>8316</v>
      </c>
      <c r="R608" t="s">
        <v>8317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8" t="s">
        <v>8316</v>
      </c>
      <c r="R609" t="s">
        <v>8317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8" t="s">
        <v>8316</v>
      </c>
      <c r="R610" t="s">
        <v>8317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8" t="s">
        <v>8316</v>
      </c>
      <c r="R611" t="s">
        <v>8317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3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8" t="s">
        <v>8316</v>
      </c>
      <c r="R612" t="s">
        <v>8317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8" t="s">
        <v>8316</v>
      </c>
      <c r="R613" t="s">
        <v>8317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8.8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8" t="s">
        <v>8316</v>
      </c>
      <c r="R614" t="s">
        <v>8317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8" t="s">
        <v>8316</v>
      </c>
      <c r="R615" t="s">
        <v>8317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8" t="s">
        <v>8316</v>
      </c>
      <c r="R616" t="s">
        <v>8317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8" t="s">
        <v>8316</v>
      </c>
      <c r="R617" t="s">
        <v>8317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8" t="s">
        <v>8316</v>
      </c>
      <c r="R618" t="s">
        <v>8317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57.6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8" t="s">
        <v>8316</v>
      </c>
      <c r="R619" t="s">
        <v>8317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3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8" t="s">
        <v>8316</v>
      </c>
      <c r="R620" t="s">
        <v>8317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8.8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8" t="s">
        <v>8316</v>
      </c>
      <c r="R621" t="s">
        <v>8317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8" t="s">
        <v>8316</v>
      </c>
      <c r="R622" t="s">
        <v>8317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8" t="s">
        <v>8316</v>
      </c>
      <c r="R623" t="s">
        <v>8317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8" t="s">
        <v>8316</v>
      </c>
      <c r="R624" t="s">
        <v>8317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7.6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8" t="s">
        <v>8316</v>
      </c>
      <c r="R625" t="s">
        <v>8317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8" t="s">
        <v>8316</v>
      </c>
      <c r="R626" t="s">
        <v>8317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8" t="s">
        <v>8316</v>
      </c>
      <c r="R627" t="s">
        <v>8317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8" t="s">
        <v>8316</v>
      </c>
      <c r="R628" t="s">
        <v>8317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8" t="s">
        <v>8316</v>
      </c>
      <c r="R629" t="s">
        <v>8317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8" t="s">
        <v>8316</v>
      </c>
      <c r="R630" t="s">
        <v>8317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8" t="s">
        <v>8316</v>
      </c>
      <c r="R631" t="s">
        <v>8317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7.6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8" t="s">
        <v>8316</v>
      </c>
      <c r="R632" t="s">
        <v>8317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8.8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8" t="s">
        <v>8316</v>
      </c>
      <c r="R633" t="s">
        <v>8317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28.8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8" t="s">
        <v>8316</v>
      </c>
      <c r="R634" t="s">
        <v>8317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8" t="s">
        <v>8316</v>
      </c>
      <c r="R635" t="s">
        <v>8317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8.8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8" t="s">
        <v>8316</v>
      </c>
      <c r="R636" t="s">
        <v>8317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8.8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8" t="s">
        <v>8316</v>
      </c>
      <c r="R637" t="s">
        <v>8317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3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8" t="s">
        <v>8316</v>
      </c>
      <c r="R638" t="s">
        <v>8317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8" t="s">
        <v>8316</v>
      </c>
      <c r="R639" t="s">
        <v>8317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8" t="s">
        <v>8316</v>
      </c>
      <c r="R640" t="s">
        <v>8317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8.8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8" t="s">
        <v>8316</v>
      </c>
      <c r="R641" t="s">
        <v>8317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8" t="s">
        <v>8316</v>
      </c>
      <c r="R642" t="s">
        <v>8318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8" t="s">
        <v>8316</v>
      </c>
      <c r="R643" t="s">
        <v>8318</v>
      </c>
      <c r="S643" s="12">
        <f t="shared" ref="S643:S706" si="52">( ( (J643/60)/60)/24)+DATE(1970,1,1)</f>
        <v>42199.57</v>
      </c>
      <c r="T643" s="12">
        <f t="shared" ref="T643:T706" si="53">( ( (I643/60)/60)/24)+DATE(1970,1,1)</f>
        <v>42229.57</v>
      </c>
      <c r="U643">
        <f t="shared" ref="U643:U706" si="54">YEAR(S643)</f>
        <v>2015</v>
      </c>
    </row>
    <row r="644" spans="1:21" ht="43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8" t="s">
        <v>8316</v>
      </c>
      <c r="R644" t="s">
        <v>8318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3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8" t="s">
        <v>8316</v>
      </c>
      <c r="R645" t="s">
        <v>8318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8" t="s">
        <v>8316</v>
      </c>
      <c r="R646" t="s">
        <v>8318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8.8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8" t="s">
        <v>8316</v>
      </c>
      <c r="R647" t="s">
        <v>8318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8" t="s">
        <v>8316</v>
      </c>
      <c r="R648" t="s">
        <v>8318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8" t="s">
        <v>8316</v>
      </c>
      <c r="R649" t="s">
        <v>8318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8.8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8" t="s">
        <v>8316</v>
      </c>
      <c r="R650" t="s">
        <v>8318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8" t="s">
        <v>8316</v>
      </c>
      <c r="R651" t="s">
        <v>8318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8" t="s">
        <v>8316</v>
      </c>
      <c r="R652" t="s">
        <v>8318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8" t="s">
        <v>8316</v>
      </c>
      <c r="R653" t="s">
        <v>8318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7.6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8" t="s">
        <v>8316</v>
      </c>
      <c r="R654" t="s">
        <v>8318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7.6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8" t="s">
        <v>8316</v>
      </c>
      <c r="R655" t="s">
        <v>8318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8" t="s">
        <v>8316</v>
      </c>
      <c r="R656" t="s">
        <v>8318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8" t="s">
        <v>8316</v>
      </c>
      <c r="R657" t="s">
        <v>8318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8" t="s">
        <v>8316</v>
      </c>
      <c r="R658" t="s">
        <v>8318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8" t="s">
        <v>8316</v>
      </c>
      <c r="R659" t="s">
        <v>8318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8" t="s">
        <v>8316</v>
      </c>
      <c r="R660" t="s">
        <v>8318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8" t="s">
        <v>8316</v>
      </c>
      <c r="R661" t="s">
        <v>8318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3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8" t="s">
        <v>8316</v>
      </c>
      <c r="R662" t="s">
        <v>8318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8" t="s">
        <v>8316</v>
      </c>
      <c r="R663" t="s">
        <v>8318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8" t="s">
        <v>8316</v>
      </c>
      <c r="R664" t="s">
        <v>8318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3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8" t="s">
        <v>8316</v>
      </c>
      <c r="R665" t="s">
        <v>8318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8" t="s">
        <v>8316</v>
      </c>
      <c r="R666" t="s">
        <v>8318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3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8" t="s">
        <v>8316</v>
      </c>
      <c r="R667" t="s">
        <v>8318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8" t="s">
        <v>8316</v>
      </c>
      <c r="R668" t="s">
        <v>8318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3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8" t="s">
        <v>8316</v>
      </c>
      <c r="R669" t="s">
        <v>8318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8" t="s">
        <v>8316</v>
      </c>
      <c r="R670" t="s">
        <v>8318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7.6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8" t="s">
        <v>8316</v>
      </c>
      <c r="R671" t="s">
        <v>8318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7.6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8" t="s">
        <v>8316</v>
      </c>
      <c r="R672" t="s">
        <v>8318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7.6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8" t="s">
        <v>8316</v>
      </c>
      <c r="R673" t="s">
        <v>8318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8" t="s">
        <v>8316</v>
      </c>
      <c r="R674" t="s">
        <v>8318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7.6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8" t="s">
        <v>8316</v>
      </c>
      <c r="R675" t="s">
        <v>8318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8.8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8" t="s">
        <v>8316</v>
      </c>
      <c r="R676" t="s">
        <v>8318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8" t="s">
        <v>8316</v>
      </c>
      <c r="R677" t="s">
        <v>8318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7.6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8" t="s">
        <v>8316</v>
      </c>
      <c r="R678" t="s">
        <v>8318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57.6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8" t="s">
        <v>8316</v>
      </c>
      <c r="R679" t="s">
        <v>8318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8" t="s">
        <v>8316</v>
      </c>
      <c r="R680" t="s">
        <v>8318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8" t="s">
        <v>8316</v>
      </c>
      <c r="R681" t="s">
        <v>8318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3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8" t="s">
        <v>8316</v>
      </c>
      <c r="R682" t="s">
        <v>8318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8" t="s">
        <v>8316</v>
      </c>
      <c r="R683" t="s">
        <v>8318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8" t="s">
        <v>8316</v>
      </c>
      <c r="R684" t="s">
        <v>8318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8" t="s">
        <v>8316</v>
      </c>
      <c r="R685" t="s">
        <v>8318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8.8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8" t="s">
        <v>8316</v>
      </c>
      <c r="R686" t="s">
        <v>8318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8" t="s">
        <v>8316</v>
      </c>
      <c r="R687" t="s">
        <v>8318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7.6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8" t="s">
        <v>8316</v>
      </c>
      <c r="R688" t="s">
        <v>8318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8" t="s">
        <v>8316</v>
      </c>
      <c r="R689" t="s">
        <v>8318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3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8" t="s">
        <v>8316</v>
      </c>
      <c r="R690" t="s">
        <v>8318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3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8" t="s">
        <v>8316</v>
      </c>
      <c r="R691" t="s">
        <v>8318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8.8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8" t="s">
        <v>8316</v>
      </c>
      <c r="R692" t="s">
        <v>8318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8" t="s">
        <v>8316</v>
      </c>
      <c r="R693" t="s">
        <v>8318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3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8" t="s">
        <v>8316</v>
      </c>
      <c r="R694" t="s">
        <v>8318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3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8" t="s">
        <v>8316</v>
      </c>
      <c r="R695" t="s">
        <v>8318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8" t="s">
        <v>8316</v>
      </c>
      <c r="R696" t="s">
        <v>8318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7.6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8" t="s">
        <v>8316</v>
      </c>
      <c r="R697" t="s">
        <v>8318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8.8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8" t="s">
        <v>8316</v>
      </c>
      <c r="R698" t="s">
        <v>8318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8" t="s">
        <v>8316</v>
      </c>
      <c r="R699" t="s">
        <v>8318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8" t="s">
        <v>8316</v>
      </c>
      <c r="R700" t="s">
        <v>8318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8" t="s">
        <v>8316</v>
      </c>
      <c r="R701" t="s">
        <v>8318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3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8" t="s">
        <v>8316</v>
      </c>
      <c r="R702" t="s">
        <v>8318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8" t="s">
        <v>8316</v>
      </c>
      <c r="R703" t="s">
        <v>8318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8" t="s">
        <v>8316</v>
      </c>
      <c r="R704" t="s">
        <v>8318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8" t="s">
        <v>8316</v>
      </c>
      <c r="R705" t="s">
        <v>8318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8" t="s">
        <v>8316</v>
      </c>
      <c r="R706" t="s">
        <v>8318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8.8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8" t="s">
        <v>8316</v>
      </c>
      <c r="R707" t="s">
        <v>8318</v>
      </c>
      <c r="S707" s="12">
        <f t="shared" ref="S707:S770" si="57">( ( (J707/60)/60)/24)+DATE(1970,1,1)</f>
        <v>42726.491643518515</v>
      </c>
      <c r="T707" s="12">
        <f t="shared" ref="T707:T770" si="58">( ( (I707/60)/60)/24)+DATE(1970,1,1)</f>
        <v>42756.491643518515</v>
      </c>
      <c r="U707">
        <f t="shared" ref="U707:U770" si="59">YEAR(S707)</f>
        <v>2016</v>
      </c>
    </row>
    <row r="708" spans="1:21" ht="43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8" t="s">
        <v>8316</v>
      </c>
      <c r="R708" t="s">
        <v>8318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8" t="s">
        <v>8316</v>
      </c>
      <c r="R709" t="s">
        <v>8318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8" t="s">
        <v>8316</v>
      </c>
      <c r="R710" t="s">
        <v>8318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8.8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8" t="s">
        <v>8316</v>
      </c>
      <c r="R711" t="s">
        <v>8318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8.8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8" t="s">
        <v>8316</v>
      </c>
      <c r="R712" t="s">
        <v>8318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7.6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8" t="s">
        <v>8316</v>
      </c>
      <c r="R713" t="s">
        <v>8318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7.6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8" t="s">
        <v>8316</v>
      </c>
      <c r="R714" t="s">
        <v>8318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8" t="s">
        <v>8316</v>
      </c>
      <c r="R715" t="s">
        <v>8318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8" t="s">
        <v>8316</v>
      </c>
      <c r="R716" t="s">
        <v>8318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7.6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8" t="s">
        <v>8316</v>
      </c>
      <c r="R717" t="s">
        <v>8318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8" t="s">
        <v>8316</v>
      </c>
      <c r="R718" t="s">
        <v>8318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8" t="s">
        <v>8316</v>
      </c>
      <c r="R719" t="s">
        <v>8318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8" t="s">
        <v>8316</v>
      </c>
      <c r="R720" t="s">
        <v>8318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8" t="s">
        <v>8316</v>
      </c>
      <c r="R721" t="s">
        <v>8318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8" t="s">
        <v>8319</v>
      </c>
      <c r="R722" t="s">
        <v>8320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7.6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8" t="s">
        <v>8319</v>
      </c>
      <c r="R723" t="s">
        <v>8320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8" t="s">
        <v>8319</v>
      </c>
      <c r="R724" t="s">
        <v>8320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8.8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8" t="s">
        <v>8319</v>
      </c>
      <c r="R725" t="s">
        <v>8320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3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8" t="s">
        <v>8319</v>
      </c>
      <c r="R726" t="s">
        <v>8320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8" t="s">
        <v>8319</v>
      </c>
      <c r="R727" t="s">
        <v>8320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8" t="s">
        <v>8319</v>
      </c>
      <c r="R728" t="s">
        <v>8320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7.6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8" t="s">
        <v>8319</v>
      </c>
      <c r="R729" t="s">
        <v>8320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8" t="s">
        <v>8319</v>
      </c>
      <c r="R730" t="s">
        <v>8320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8" t="s">
        <v>8319</v>
      </c>
      <c r="R731" t="s">
        <v>8320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8.8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8" t="s">
        <v>8319</v>
      </c>
      <c r="R732" t="s">
        <v>8320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8" t="s">
        <v>8319</v>
      </c>
      <c r="R733" t="s">
        <v>8320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8" t="s">
        <v>8319</v>
      </c>
      <c r="R734" t="s">
        <v>8320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57.6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8" t="s">
        <v>8319</v>
      </c>
      <c r="R735" t="s">
        <v>8320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3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8" t="s">
        <v>8319</v>
      </c>
      <c r="R736" t="s">
        <v>8320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8" t="s">
        <v>8319</v>
      </c>
      <c r="R737" t="s">
        <v>8320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8" t="s">
        <v>8319</v>
      </c>
      <c r="R738" t="s">
        <v>8320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8" t="s">
        <v>8319</v>
      </c>
      <c r="R739" t="s">
        <v>8320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8.8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8" t="s">
        <v>8319</v>
      </c>
      <c r="R740" t="s">
        <v>8320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8" t="s">
        <v>8319</v>
      </c>
      <c r="R741" t="s">
        <v>8320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7.6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8" t="s">
        <v>8319</v>
      </c>
      <c r="R742" t="s">
        <v>8320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8.8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8" t="s">
        <v>8319</v>
      </c>
      <c r="R743" t="s">
        <v>8320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7.6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8" t="s">
        <v>8319</v>
      </c>
      <c r="R744" t="s">
        <v>8320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8" t="s">
        <v>8319</v>
      </c>
      <c r="R745" t="s">
        <v>8320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3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8" t="s">
        <v>8319</v>
      </c>
      <c r="R746" t="s">
        <v>8320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3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8" t="s">
        <v>8319</v>
      </c>
      <c r="R747" t="s">
        <v>8320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8.8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8" t="s">
        <v>8319</v>
      </c>
      <c r="R748" t="s">
        <v>8320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8" t="s">
        <v>8319</v>
      </c>
      <c r="R749" t="s">
        <v>8320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8" t="s">
        <v>8319</v>
      </c>
      <c r="R750" t="s">
        <v>8320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8" t="s">
        <v>8319</v>
      </c>
      <c r="R751" t="s">
        <v>8320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8" t="s">
        <v>8319</v>
      </c>
      <c r="R752" t="s">
        <v>8320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8" t="s">
        <v>8319</v>
      </c>
      <c r="R753" t="s">
        <v>8320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7.6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8" t="s">
        <v>8319</v>
      </c>
      <c r="R754" t="s">
        <v>8320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8" t="s">
        <v>8319</v>
      </c>
      <c r="R755" t="s">
        <v>8320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3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8" t="s">
        <v>8319</v>
      </c>
      <c r="R756" t="s">
        <v>8320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8" t="s">
        <v>8319</v>
      </c>
      <c r="R757" t="s">
        <v>8320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8" t="s">
        <v>8319</v>
      </c>
      <c r="R758" t="s">
        <v>8320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8" t="s">
        <v>8319</v>
      </c>
      <c r="R759" t="s">
        <v>8320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8.8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8" t="s">
        <v>8319</v>
      </c>
      <c r="R760" t="s">
        <v>8320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3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8" t="s">
        <v>8319</v>
      </c>
      <c r="R761" t="s">
        <v>8320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3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8" t="s">
        <v>8319</v>
      </c>
      <c r="R762" t="s">
        <v>8321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8" t="s">
        <v>8319</v>
      </c>
      <c r="R763" t="s">
        <v>8321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8" t="s">
        <v>8319</v>
      </c>
      <c r="R764" t="s">
        <v>8321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3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8" t="s">
        <v>8319</v>
      </c>
      <c r="R765" t="s">
        <v>8321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3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8" t="s">
        <v>8319</v>
      </c>
      <c r="R766" t="s">
        <v>8321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8" t="s">
        <v>8319</v>
      </c>
      <c r="R767" t="s">
        <v>8321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8" t="s">
        <v>8319</v>
      </c>
      <c r="R768" t="s">
        <v>8321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57.6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8" t="s">
        <v>8319</v>
      </c>
      <c r="R769" t="s">
        <v>8321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8" t="s">
        <v>8319</v>
      </c>
      <c r="R770" t="s">
        <v>8321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57.6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8" t="s">
        <v>8319</v>
      </c>
      <c r="R771" t="s">
        <v>8321</v>
      </c>
      <c r="S771" s="12">
        <f t="shared" ref="S771:S834" si="62">( ( (J771/60)/60)/24)+DATE(1970,1,1)</f>
        <v>41604.996458333335</v>
      </c>
      <c r="T771" s="12">
        <f t="shared" ref="T771:T834" si="63">( ( (I771/60)/60)/24)+DATE(1970,1,1)</f>
        <v>41634.996458333335</v>
      </c>
      <c r="U771">
        <f t="shared" ref="U771:U834" si="64">YEAR(S771)</f>
        <v>2013</v>
      </c>
    </row>
    <row r="772" spans="1:21" ht="43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8" t="s">
        <v>8319</v>
      </c>
      <c r="R772" t="s">
        <v>8321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8" t="s">
        <v>8319</v>
      </c>
      <c r="R773" t="s">
        <v>8321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7.6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8" t="s">
        <v>8319</v>
      </c>
      <c r="R774" t="s">
        <v>8321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8" t="s">
        <v>8319</v>
      </c>
      <c r="R775" t="s">
        <v>8321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8" t="s">
        <v>8319</v>
      </c>
      <c r="R776" t="s">
        <v>8321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8" t="s">
        <v>8319</v>
      </c>
      <c r="R777" t="s">
        <v>8321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8" t="s">
        <v>8319</v>
      </c>
      <c r="R778" t="s">
        <v>8321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3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8" t="s">
        <v>8319</v>
      </c>
      <c r="R779" t="s">
        <v>8321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8" t="s">
        <v>8319</v>
      </c>
      <c r="R780" t="s">
        <v>8321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7.6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8" t="s">
        <v>8319</v>
      </c>
      <c r="R781" t="s">
        <v>8321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3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8" t="s">
        <v>8322</v>
      </c>
      <c r="R782" t="s">
        <v>8323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8" t="s">
        <v>8322</v>
      </c>
      <c r="R783" t="s">
        <v>8323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8" t="s">
        <v>8322</v>
      </c>
      <c r="R784" t="s">
        <v>8323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8" t="s">
        <v>8322</v>
      </c>
      <c r="R785" t="s">
        <v>8323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8" t="s">
        <v>8322</v>
      </c>
      <c r="R786" t="s">
        <v>8323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3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8" t="s">
        <v>8322</v>
      </c>
      <c r="R787" t="s">
        <v>8323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8" t="s">
        <v>8322</v>
      </c>
      <c r="R788" t="s">
        <v>8323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8" t="s">
        <v>8322</v>
      </c>
      <c r="R789" t="s">
        <v>8323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8" t="s">
        <v>8322</v>
      </c>
      <c r="R790" t="s">
        <v>8323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8" t="s">
        <v>8322</v>
      </c>
      <c r="R791" t="s">
        <v>8323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8" t="s">
        <v>8322</v>
      </c>
      <c r="R792" t="s">
        <v>8323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8" t="s">
        <v>8322</v>
      </c>
      <c r="R793" t="s">
        <v>8323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8.8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8" t="s">
        <v>8322</v>
      </c>
      <c r="R794" t="s">
        <v>8323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8" t="s">
        <v>8322</v>
      </c>
      <c r="R795" t="s">
        <v>8323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8" t="s">
        <v>8322</v>
      </c>
      <c r="R796" t="s">
        <v>8323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8" t="s">
        <v>8322</v>
      </c>
      <c r="R797" t="s">
        <v>8323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7.6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8" t="s">
        <v>8322</v>
      </c>
      <c r="R798" t="s">
        <v>8323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8" t="s">
        <v>8322</v>
      </c>
      <c r="R799" t="s">
        <v>8323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8" t="s">
        <v>8322</v>
      </c>
      <c r="R800" t="s">
        <v>8323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3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8" t="s">
        <v>8322</v>
      </c>
      <c r="R801" t="s">
        <v>8323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8" t="s">
        <v>8322</v>
      </c>
      <c r="R802" t="s">
        <v>8323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3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8" t="s">
        <v>8322</v>
      </c>
      <c r="R803" t="s">
        <v>8323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7.6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8" t="s">
        <v>8322</v>
      </c>
      <c r="R804" t="s">
        <v>8323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8" t="s">
        <v>8322</v>
      </c>
      <c r="R805" t="s">
        <v>8323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8" t="s">
        <v>8322</v>
      </c>
      <c r="R806" t="s">
        <v>8323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8" t="s">
        <v>8322</v>
      </c>
      <c r="R807" t="s">
        <v>8323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8" t="s">
        <v>8322</v>
      </c>
      <c r="R808" t="s">
        <v>8323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8.8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8" t="s">
        <v>8322</v>
      </c>
      <c r="R809" t="s">
        <v>8323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8" t="s">
        <v>8322</v>
      </c>
      <c r="R810" t="s">
        <v>8323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8" t="s">
        <v>8322</v>
      </c>
      <c r="R811" t="s">
        <v>8323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8" t="s">
        <v>8322</v>
      </c>
      <c r="R812" t="s">
        <v>8323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8.8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8" t="s">
        <v>8322</v>
      </c>
      <c r="R813" t="s">
        <v>8323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8" t="s">
        <v>8322</v>
      </c>
      <c r="R814" t="s">
        <v>8323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8.8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8" t="s">
        <v>8322</v>
      </c>
      <c r="R815" t="s">
        <v>8323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8" t="s">
        <v>8322</v>
      </c>
      <c r="R816" t="s">
        <v>8323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8.8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8" t="s">
        <v>8322</v>
      </c>
      <c r="R817" t="s">
        <v>8323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8.8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8" t="s">
        <v>8322</v>
      </c>
      <c r="R818" t="s">
        <v>8323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8" t="s">
        <v>8322</v>
      </c>
      <c r="R819" t="s">
        <v>8323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8" t="s">
        <v>8322</v>
      </c>
      <c r="R820" t="s">
        <v>8323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8.8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8" t="s">
        <v>8322</v>
      </c>
      <c r="R821" t="s">
        <v>8323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8" t="s">
        <v>8322</v>
      </c>
      <c r="R822" t="s">
        <v>8323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8" t="s">
        <v>8322</v>
      </c>
      <c r="R823" t="s">
        <v>8323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3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8" t="s">
        <v>8322</v>
      </c>
      <c r="R824" t="s">
        <v>8323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8" t="s">
        <v>8322</v>
      </c>
      <c r="R825" t="s">
        <v>8323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7.6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8" t="s">
        <v>8322</v>
      </c>
      <c r="R826" t="s">
        <v>8323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8.8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8" t="s">
        <v>8322</v>
      </c>
      <c r="R827" t="s">
        <v>8323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8" t="s">
        <v>8322</v>
      </c>
      <c r="R828" t="s">
        <v>8323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7.6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8" t="s">
        <v>8322</v>
      </c>
      <c r="R829" t="s">
        <v>8323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7.6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8" t="s">
        <v>8322</v>
      </c>
      <c r="R830" t="s">
        <v>8323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57.6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8" t="s">
        <v>8322</v>
      </c>
      <c r="R831" t="s">
        <v>8323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3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8" t="s">
        <v>8322</v>
      </c>
      <c r="R832" t="s">
        <v>8323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28.8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8" t="s">
        <v>8322</v>
      </c>
      <c r="R833" t="s">
        <v>8323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8" t="s">
        <v>8322</v>
      </c>
      <c r="R834" t="s">
        <v>8323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8" t="s">
        <v>8322</v>
      </c>
      <c r="R835" t="s">
        <v>8323</v>
      </c>
      <c r="S835" s="12">
        <f t="shared" ref="S835:S898" si="67">( ( (J835/60)/60)/24)+DATE(1970,1,1)</f>
        <v>41718.878182870372</v>
      </c>
      <c r="T835" s="12">
        <f t="shared" ref="T835:T898" si="68">( ( (I835/60)/60)/24)+DATE(1970,1,1)</f>
        <v>41748.878182870372</v>
      </c>
      <c r="U835">
        <f t="shared" ref="U835:U898" si="69">YEAR(S835)</f>
        <v>2014</v>
      </c>
    </row>
    <row r="836" spans="1:21" ht="57.6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8" t="s">
        <v>8322</v>
      </c>
      <c r="R836" t="s">
        <v>8323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8" t="s">
        <v>8322</v>
      </c>
      <c r="R837" t="s">
        <v>8323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8" t="s">
        <v>8322</v>
      </c>
      <c r="R838" t="s">
        <v>8323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3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8" t="s">
        <v>8322</v>
      </c>
      <c r="R839" t="s">
        <v>8323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8" t="s">
        <v>8322</v>
      </c>
      <c r="R840" t="s">
        <v>8323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8" t="s">
        <v>8322</v>
      </c>
      <c r="R841" t="s">
        <v>8323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8" t="s">
        <v>8322</v>
      </c>
      <c r="R842" t="s">
        <v>8324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3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8" t="s">
        <v>8322</v>
      </c>
      <c r="R843" t="s">
        <v>8324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8" t="s">
        <v>8322</v>
      </c>
      <c r="R844" t="s">
        <v>8324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8" t="s">
        <v>8322</v>
      </c>
      <c r="R845" t="s">
        <v>8324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7.6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8" t="s">
        <v>8322</v>
      </c>
      <c r="R846" t="s">
        <v>8324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8" t="s">
        <v>8322</v>
      </c>
      <c r="R847" t="s">
        <v>8324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8" t="s">
        <v>8322</v>
      </c>
      <c r="R848" t="s">
        <v>8324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8.8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8" t="s">
        <v>8322</v>
      </c>
      <c r="R849" t="s">
        <v>8324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8" t="s">
        <v>8322</v>
      </c>
      <c r="R850" t="s">
        <v>8324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7.6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8" t="s">
        <v>8322</v>
      </c>
      <c r="R851" t="s">
        <v>8324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8" t="s">
        <v>8322</v>
      </c>
      <c r="R852" t="s">
        <v>8324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8" t="s">
        <v>8322</v>
      </c>
      <c r="R853" t="s">
        <v>8324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8.8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8" t="s">
        <v>8322</v>
      </c>
      <c r="R854" t="s">
        <v>8324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8" t="s">
        <v>8322</v>
      </c>
      <c r="R855" t="s">
        <v>8324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8" t="s">
        <v>8322</v>
      </c>
      <c r="R856" t="s">
        <v>8324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8.8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8" t="s">
        <v>8322</v>
      </c>
      <c r="R857" t="s">
        <v>8324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7.6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8" t="s">
        <v>8322</v>
      </c>
      <c r="R858" t="s">
        <v>8324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3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8" t="s">
        <v>8322</v>
      </c>
      <c r="R859" t="s">
        <v>8324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8" t="s">
        <v>8322</v>
      </c>
      <c r="R860" t="s">
        <v>8324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3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8" t="s">
        <v>8322</v>
      </c>
      <c r="R861" t="s">
        <v>8324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8" t="s">
        <v>8322</v>
      </c>
      <c r="R862" t="s">
        <v>8325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8" t="s">
        <v>8322</v>
      </c>
      <c r="R863" t="s">
        <v>8325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8" t="s">
        <v>8322</v>
      </c>
      <c r="R864" t="s">
        <v>8325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3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8" t="s">
        <v>8322</v>
      </c>
      <c r="R865" t="s">
        <v>8325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8" t="s">
        <v>8322</v>
      </c>
      <c r="R866" t="s">
        <v>8325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8" t="s">
        <v>8322</v>
      </c>
      <c r="R867" t="s">
        <v>8325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8" t="s">
        <v>8322</v>
      </c>
      <c r="R868" t="s">
        <v>8325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3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8" t="s">
        <v>8322</v>
      </c>
      <c r="R869" t="s">
        <v>8325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7.6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8" t="s">
        <v>8322</v>
      </c>
      <c r="R870" t="s">
        <v>8325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7.6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8" t="s">
        <v>8322</v>
      </c>
      <c r="R871" t="s">
        <v>8325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8" t="s">
        <v>8322</v>
      </c>
      <c r="R872" t="s">
        <v>8325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3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8" t="s">
        <v>8322</v>
      </c>
      <c r="R873" t="s">
        <v>8325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8" t="s">
        <v>8322</v>
      </c>
      <c r="R874" t="s">
        <v>8325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8.8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8" t="s">
        <v>8322</v>
      </c>
      <c r="R875" t="s">
        <v>8325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7.6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8" t="s">
        <v>8322</v>
      </c>
      <c r="R876" t="s">
        <v>8325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7.6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8" t="s">
        <v>8322</v>
      </c>
      <c r="R877" t="s">
        <v>8325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8.8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8" t="s">
        <v>8322</v>
      </c>
      <c r="R878" t="s">
        <v>8325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3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8" t="s">
        <v>8322</v>
      </c>
      <c r="R879" t="s">
        <v>8325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8" t="s">
        <v>8322</v>
      </c>
      <c r="R880" t="s">
        <v>8325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8" t="s">
        <v>8322</v>
      </c>
      <c r="R881" t="s">
        <v>8325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8" t="s">
        <v>8322</v>
      </c>
      <c r="R882" t="s">
        <v>8326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8" t="s">
        <v>8322</v>
      </c>
      <c r="R883" t="s">
        <v>8326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8" t="s">
        <v>8322</v>
      </c>
      <c r="R884" t="s">
        <v>8326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7.6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8" t="s">
        <v>8322</v>
      </c>
      <c r="R885" t="s">
        <v>8326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8" t="s">
        <v>8322</v>
      </c>
      <c r="R886" t="s">
        <v>8326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8" t="s">
        <v>8322</v>
      </c>
      <c r="R887" t="s">
        <v>8326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3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8" t="s">
        <v>8322</v>
      </c>
      <c r="R888" t="s">
        <v>8326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8" t="s">
        <v>8322</v>
      </c>
      <c r="R889" t="s">
        <v>8326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7.6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8" t="s">
        <v>8322</v>
      </c>
      <c r="R890" t="s">
        <v>8326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8" t="s">
        <v>8322</v>
      </c>
      <c r="R891" t="s">
        <v>8326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7.6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8" t="s">
        <v>8322</v>
      </c>
      <c r="R892" t="s">
        <v>8326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8" t="s">
        <v>8322</v>
      </c>
      <c r="R893" t="s">
        <v>8326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8" t="s">
        <v>8322</v>
      </c>
      <c r="R894" t="s">
        <v>8326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8" t="s">
        <v>8322</v>
      </c>
      <c r="R895" t="s">
        <v>8326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8" t="s">
        <v>8322</v>
      </c>
      <c r="R896" t="s">
        <v>8326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3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8" t="s">
        <v>8322</v>
      </c>
      <c r="R897" t="s">
        <v>8326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3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8" t="s">
        <v>8322</v>
      </c>
      <c r="R898" t="s">
        <v>8326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3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8" t="s">
        <v>8322</v>
      </c>
      <c r="R899" t="s">
        <v>8326</v>
      </c>
      <c r="S899" s="12">
        <f t="shared" ref="S899:S962" si="72">( ( (J899/60)/60)/24)+DATE(1970,1,1)</f>
        <v>41211.688750000001</v>
      </c>
      <c r="T899" s="12">
        <f t="shared" ref="T899:T962" si="73">( ( (I899/60)/60)/24)+DATE(1970,1,1)</f>
        <v>41241.730416666665</v>
      </c>
      <c r="U899">
        <f t="shared" ref="U899:U962" si="74">YEAR(S899)</f>
        <v>2012</v>
      </c>
    </row>
    <row r="900" spans="1:21" ht="43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8" t="s">
        <v>8322</v>
      </c>
      <c r="R900" t="s">
        <v>8326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8" t="s">
        <v>8322</v>
      </c>
      <c r="R901" t="s">
        <v>8326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8.8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8" t="s">
        <v>8322</v>
      </c>
      <c r="R902" t="s">
        <v>8325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7.6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8" t="s">
        <v>8322</v>
      </c>
      <c r="R903" t="s">
        <v>8325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7.6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8" t="s">
        <v>8322</v>
      </c>
      <c r="R904" t="s">
        <v>8325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8" t="s">
        <v>8322</v>
      </c>
      <c r="R905" t="s">
        <v>8325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8" t="s">
        <v>8322</v>
      </c>
      <c r="R906" t="s">
        <v>8325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8" t="s">
        <v>8322</v>
      </c>
      <c r="R907" t="s">
        <v>8325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8.8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8" t="s">
        <v>8322</v>
      </c>
      <c r="R908" t="s">
        <v>8325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28.8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8" t="s">
        <v>8322</v>
      </c>
      <c r="R909" t="s">
        <v>8325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8" t="s">
        <v>8322</v>
      </c>
      <c r="R910" t="s">
        <v>8325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7.6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8" t="s">
        <v>8322</v>
      </c>
      <c r="R911" t="s">
        <v>8325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3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8" t="s">
        <v>8322</v>
      </c>
      <c r="R912" t="s">
        <v>8325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3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8" t="s">
        <v>8322</v>
      </c>
      <c r="R913" t="s">
        <v>8325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8" t="s">
        <v>8322</v>
      </c>
      <c r="R914" t="s">
        <v>8325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8" t="s">
        <v>8322</v>
      </c>
      <c r="R915" t="s">
        <v>8325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8" t="s">
        <v>8322</v>
      </c>
      <c r="R916" t="s">
        <v>8325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8" t="s">
        <v>8322</v>
      </c>
      <c r="R917" t="s">
        <v>8325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8" t="s">
        <v>8322</v>
      </c>
      <c r="R918" t="s">
        <v>8325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3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8" t="s">
        <v>8322</v>
      </c>
      <c r="R919" t="s">
        <v>8325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57.6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8" t="s">
        <v>8322</v>
      </c>
      <c r="R920" t="s">
        <v>8325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8" t="s">
        <v>8322</v>
      </c>
      <c r="R921" t="s">
        <v>8325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8" t="s">
        <v>8322</v>
      </c>
      <c r="R922" t="s">
        <v>8325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3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8" t="s">
        <v>8322</v>
      </c>
      <c r="R923" t="s">
        <v>8325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8" t="s">
        <v>8322</v>
      </c>
      <c r="R924" t="s">
        <v>8325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8" t="s">
        <v>8322</v>
      </c>
      <c r="R925" t="s">
        <v>8325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3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8" t="s">
        <v>8322</v>
      </c>
      <c r="R926" t="s">
        <v>8325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8" t="s">
        <v>8322</v>
      </c>
      <c r="R927" t="s">
        <v>8325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7.6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8" t="s">
        <v>8322</v>
      </c>
      <c r="R928" t="s">
        <v>8325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8.8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8" t="s">
        <v>8322</v>
      </c>
      <c r="R929" t="s">
        <v>8325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8" t="s">
        <v>8322</v>
      </c>
      <c r="R930" t="s">
        <v>8325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8" t="s">
        <v>8322</v>
      </c>
      <c r="R931" t="s">
        <v>8325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7.6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8" t="s">
        <v>8322</v>
      </c>
      <c r="R932" t="s">
        <v>8325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8" t="s">
        <v>8322</v>
      </c>
      <c r="R933" t="s">
        <v>8325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8.8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8" t="s">
        <v>8322</v>
      </c>
      <c r="R934" t="s">
        <v>8325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8" t="s">
        <v>8322</v>
      </c>
      <c r="R935" t="s">
        <v>8325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8" t="s">
        <v>8322</v>
      </c>
      <c r="R936" t="s">
        <v>8325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8" t="s">
        <v>8322</v>
      </c>
      <c r="R937" t="s">
        <v>8325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8" t="s">
        <v>8322</v>
      </c>
      <c r="R938" t="s">
        <v>8325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8" t="s">
        <v>8322</v>
      </c>
      <c r="R939" t="s">
        <v>8325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8" t="s">
        <v>8322</v>
      </c>
      <c r="R940" t="s">
        <v>8325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8" t="s">
        <v>8322</v>
      </c>
      <c r="R941" t="s">
        <v>8325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8" t="s">
        <v>8316</v>
      </c>
      <c r="R942" t="s">
        <v>8318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7.6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8" t="s">
        <v>8316</v>
      </c>
      <c r="R943" t="s">
        <v>8318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7.6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8" t="s">
        <v>8316</v>
      </c>
      <c r="R944" t="s">
        <v>8318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8.8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8" t="s">
        <v>8316</v>
      </c>
      <c r="R945" t="s">
        <v>8318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8" t="s">
        <v>8316</v>
      </c>
      <c r="R946" t="s">
        <v>8318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8" t="s">
        <v>8316</v>
      </c>
      <c r="R947" t="s">
        <v>8318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3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8" t="s">
        <v>8316</v>
      </c>
      <c r="R948" t="s">
        <v>8318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3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8" t="s">
        <v>8316</v>
      </c>
      <c r="R949" t="s">
        <v>8318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7.6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8" t="s">
        <v>8316</v>
      </c>
      <c r="R950" t="s">
        <v>8318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8" t="s">
        <v>8316</v>
      </c>
      <c r="R951" t="s">
        <v>8318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8" t="s">
        <v>8316</v>
      </c>
      <c r="R952" t="s">
        <v>8318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8" t="s">
        <v>8316</v>
      </c>
      <c r="R953" t="s">
        <v>8318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8.8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8" t="s">
        <v>8316</v>
      </c>
      <c r="R954" t="s">
        <v>8318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8" t="s">
        <v>8316</v>
      </c>
      <c r="R955" t="s">
        <v>8318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8" t="s">
        <v>8316</v>
      </c>
      <c r="R956" t="s">
        <v>8318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8" t="s">
        <v>8316</v>
      </c>
      <c r="R957" t="s">
        <v>8318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7.6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8" t="s">
        <v>8316</v>
      </c>
      <c r="R958" t="s">
        <v>8318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8.8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8" t="s">
        <v>8316</v>
      </c>
      <c r="R959" t="s">
        <v>8318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7.6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8" t="s">
        <v>8316</v>
      </c>
      <c r="R960" t="s">
        <v>8318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8" t="s">
        <v>8316</v>
      </c>
      <c r="R961" t="s">
        <v>8318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8" t="s">
        <v>8316</v>
      </c>
      <c r="R962" t="s">
        <v>8318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8" t="s">
        <v>8316</v>
      </c>
      <c r="R963" t="s">
        <v>8318</v>
      </c>
      <c r="S963" s="12">
        <f t="shared" ref="S963:S1026" si="77">( ( (J963/60)/60)/24)+DATE(1970,1,1)</f>
        <v>42740.693692129629</v>
      </c>
      <c r="T963" s="12">
        <f t="shared" ref="T963:T1026" si="78">( ( (I963/60)/60)/24)+DATE(1970,1,1)</f>
        <v>42786.791666666672</v>
      </c>
      <c r="U963">
        <f t="shared" ref="U963:U1026" si="79">YEAR(S963)</f>
        <v>2017</v>
      </c>
    </row>
    <row r="964" spans="1:21" ht="43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8" t="s">
        <v>8316</v>
      </c>
      <c r="R964" t="s">
        <v>8318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8.8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8" t="s">
        <v>8316</v>
      </c>
      <c r="R965" t="s">
        <v>8318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3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8" t="s">
        <v>8316</v>
      </c>
      <c r="R966" t="s">
        <v>8318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8" t="s">
        <v>8316</v>
      </c>
      <c r="R967" t="s">
        <v>8318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8" t="s">
        <v>8316</v>
      </c>
      <c r="R968" t="s">
        <v>8318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8" t="s">
        <v>8316</v>
      </c>
      <c r="R969" t="s">
        <v>8318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8" t="s">
        <v>8316</v>
      </c>
      <c r="R970" t="s">
        <v>8318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8.8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8" t="s">
        <v>8316</v>
      </c>
      <c r="R971" t="s">
        <v>8318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7.6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8" t="s">
        <v>8316</v>
      </c>
      <c r="R972" t="s">
        <v>8318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8" t="s">
        <v>8316</v>
      </c>
      <c r="R973" t="s">
        <v>8318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8" t="s">
        <v>8316</v>
      </c>
      <c r="R974" t="s">
        <v>8318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3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8" t="s">
        <v>8316</v>
      </c>
      <c r="R975" t="s">
        <v>8318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8" t="s">
        <v>8316</v>
      </c>
      <c r="R976" t="s">
        <v>8318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8" t="s">
        <v>8316</v>
      </c>
      <c r="R977" t="s">
        <v>8318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8" t="s">
        <v>8316</v>
      </c>
      <c r="R978" t="s">
        <v>8318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8" t="s">
        <v>8316</v>
      </c>
      <c r="R979" t="s">
        <v>8318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8" t="s">
        <v>8316</v>
      </c>
      <c r="R980" t="s">
        <v>8318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3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8" t="s">
        <v>8316</v>
      </c>
      <c r="R981" t="s">
        <v>8318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7.6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8" t="s">
        <v>8316</v>
      </c>
      <c r="R982" t="s">
        <v>8318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7.6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8" t="s">
        <v>8316</v>
      </c>
      <c r="R983" t="s">
        <v>8318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8.8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8" t="s">
        <v>8316</v>
      </c>
      <c r="R984" t="s">
        <v>8318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7.6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8" t="s">
        <v>8316</v>
      </c>
      <c r="R985" t="s">
        <v>8318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8" t="s">
        <v>8316</v>
      </c>
      <c r="R986" t="s">
        <v>8318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8" t="s">
        <v>8316</v>
      </c>
      <c r="R987" t="s">
        <v>8318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57.6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8" t="s">
        <v>8316</v>
      </c>
      <c r="R988" t="s">
        <v>8318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3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8" t="s">
        <v>8316</v>
      </c>
      <c r="R989" t="s">
        <v>8318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7.6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8" t="s">
        <v>8316</v>
      </c>
      <c r="R990" t="s">
        <v>8318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8.8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8" t="s">
        <v>8316</v>
      </c>
      <c r="R991" t="s">
        <v>8318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8" t="s">
        <v>8316</v>
      </c>
      <c r="R992" t="s">
        <v>8318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8" t="s">
        <v>8316</v>
      </c>
      <c r="R993" t="s">
        <v>8318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3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8" t="s">
        <v>8316</v>
      </c>
      <c r="R994" t="s">
        <v>8318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8" t="s">
        <v>8316</v>
      </c>
      <c r="R995" t="s">
        <v>8318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7.6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8" t="s">
        <v>8316</v>
      </c>
      <c r="R996" t="s">
        <v>8318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8" t="s">
        <v>8316</v>
      </c>
      <c r="R997" t="s">
        <v>8318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28.8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8" t="s">
        <v>8316</v>
      </c>
      <c r="R998" t="s">
        <v>8318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8.8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8" t="s">
        <v>8316</v>
      </c>
      <c r="R999" t="s">
        <v>8318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8" t="s">
        <v>8316</v>
      </c>
      <c r="R1000" t="s">
        <v>8318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8" t="s">
        <v>8316</v>
      </c>
      <c r="R1001" t="s">
        <v>8318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8" t="s">
        <v>8316</v>
      </c>
      <c r="R1002" t="s">
        <v>8318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57.6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8" t="s">
        <v>8316</v>
      </c>
      <c r="R1003" t="s">
        <v>8318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8" t="s">
        <v>8316</v>
      </c>
      <c r="R1004" t="s">
        <v>8318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8" t="s">
        <v>8316</v>
      </c>
      <c r="R1005" t="s">
        <v>8318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8.8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8" t="s">
        <v>8316</v>
      </c>
      <c r="R1006" t="s">
        <v>8318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3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8" t="s">
        <v>8316</v>
      </c>
      <c r="R1007" t="s">
        <v>8318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8" t="s">
        <v>8316</v>
      </c>
      <c r="R1008" t="s">
        <v>8318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8" t="s">
        <v>8316</v>
      </c>
      <c r="R1009" t="s">
        <v>8318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8" t="s">
        <v>8316</v>
      </c>
      <c r="R1010" t="s">
        <v>8318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7.6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8" t="s">
        <v>8316</v>
      </c>
      <c r="R1011" t="s">
        <v>8318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8" t="s">
        <v>8316</v>
      </c>
      <c r="R1012" t="s">
        <v>8318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8" t="s">
        <v>8316</v>
      </c>
      <c r="R1013" t="s">
        <v>8318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7.6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8" t="s">
        <v>8316</v>
      </c>
      <c r="R1014" t="s">
        <v>8318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8" t="s">
        <v>8316</v>
      </c>
      <c r="R1015" t="s">
        <v>8318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8.8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8" t="s">
        <v>8316</v>
      </c>
      <c r="R1016" t="s">
        <v>8318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8.8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8" t="s">
        <v>8316</v>
      </c>
      <c r="R1017" t="s">
        <v>8318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8" t="s">
        <v>8316</v>
      </c>
      <c r="R1018" t="s">
        <v>8318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3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8" t="s">
        <v>8316</v>
      </c>
      <c r="R1019" t="s">
        <v>8318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8" t="s">
        <v>8316</v>
      </c>
      <c r="R1020" t="s">
        <v>8318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3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8" t="s">
        <v>8316</v>
      </c>
      <c r="R1021" t="s">
        <v>8318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8" t="s">
        <v>8322</v>
      </c>
      <c r="R1022" t="s">
        <v>8327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8" t="s">
        <v>8322</v>
      </c>
      <c r="R1023" t="s">
        <v>8327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8.8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8" t="s">
        <v>8322</v>
      </c>
      <c r="R1024" t="s">
        <v>8327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8" t="s">
        <v>8322</v>
      </c>
      <c r="R1025" t="s">
        <v>8327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3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8" t="s">
        <v>8322</v>
      </c>
      <c r="R1026" t="s">
        <v>8327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3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8" t="s">
        <v>8322</v>
      </c>
      <c r="R1027" t="s">
        <v>8327</v>
      </c>
      <c r="S1027" s="12">
        <f t="shared" ref="S1027:S1090" si="82">( ( (J1027/60)/60)/24)+DATE(1970,1,1)</f>
        <v>42049.833761574075</v>
      </c>
      <c r="T1027" s="12">
        <f t="shared" ref="T1027:T1090" si="83">( ( (I1027/60)/60)/24)+DATE(1970,1,1)</f>
        <v>42079.792094907403</v>
      </c>
      <c r="U1027">
        <f t="shared" ref="U1027:U1090" si="84">YEAR(S1027)</f>
        <v>2015</v>
      </c>
    </row>
    <row r="1028" spans="1:21" ht="57.6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8" t="s">
        <v>8322</v>
      </c>
      <c r="R1028" t="s">
        <v>8327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8" t="s">
        <v>8322</v>
      </c>
      <c r="R1029" t="s">
        <v>8327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8" t="s">
        <v>8322</v>
      </c>
      <c r="R1030" t="s">
        <v>8327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8.8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8" t="s">
        <v>8322</v>
      </c>
      <c r="R1031" t="s">
        <v>8327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8.8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8" t="s">
        <v>8322</v>
      </c>
      <c r="R1032" t="s">
        <v>8327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7.6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8" t="s">
        <v>8322</v>
      </c>
      <c r="R1033" t="s">
        <v>8327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8" t="s">
        <v>8322</v>
      </c>
      <c r="R1034" t="s">
        <v>8327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8" t="s">
        <v>8322</v>
      </c>
      <c r="R1035" t="s">
        <v>8327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8" t="s">
        <v>8322</v>
      </c>
      <c r="R1036" t="s">
        <v>8327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8" t="s">
        <v>8322</v>
      </c>
      <c r="R1037" t="s">
        <v>8327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8" t="s">
        <v>8322</v>
      </c>
      <c r="R1038" t="s">
        <v>8327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3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8" t="s">
        <v>8322</v>
      </c>
      <c r="R1039" t="s">
        <v>8327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8" t="s">
        <v>8322</v>
      </c>
      <c r="R1040" t="s">
        <v>8327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3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8" t="s">
        <v>8322</v>
      </c>
      <c r="R1041" t="s">
        <v>8327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8" t="s">
        <v>8328</v>
      </c>
      <c r="R1042" t="s">
        <v>8329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8" t="s">
        <v>8328</v>
      </c>
      <c r="R1043" t="s">
        <v>8329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8" t="s">
        <v>8328</v>
      </c>
      <c r="R1044" t="s">
        <v>8329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8" t="s">
        <v>8328</v>
      </c>
      <c r="R1045" t="s">
        <v>8329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8" t="s">
        <v>8328</v>
      </c>
      <c r="R1046" t="s">
        <v>8329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8" t="s">
        <v>8328</v>
      </c>
      <c r="R1047" t="s">
        <v>8329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8" t="s">
        <v>8328</v>
      </c>
      <c r="R1048" t="s">
        <v>8329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8" t="s">
        <v>8328</v>
      </c>
      <c r="R1049" t="s">
        <v>8329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8" t="s">
        <v>8328</v>
      </c>
      <c r="R1050" t="s">
        <v>8329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8" t="s">
        <v>8328</v>
      </c>
      <c r="R1051" t="s">
        <v>8329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8.8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8" t="s">
        <v>8328</v>
      </c>
      <c r="R1052" t="s">
        <v>8329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8" t="s">
        <v>8328</v>
      </c>
      <c r="R1053" t="s">
        <v>8329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7.6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8" t="s">
        <v>8328</v>
      </c>
      <c r="R1054" t="s">
        <v>8329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8" t="s">
        <v>8328</v>
      </c>
      <c r="R1055" t="s">
        <v>8329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7.6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8" t="s">
        <v>8328</v>
      </c>
      <c r="R1056" t="s">
        <v>8329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8" t="s">
        <v>8328</v>
      </c>
      <c r="R1057" t="s">
        <v>8329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3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8" t="s">
        <v>8328</v>
      </c>
      <c r="R1058" t="s">
        <v>8329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8" t="s">
        <v>8328</v>
      </c>
      <c r="R1059" t="s">
        <v>8329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8" t="s">
        <v>8328</v>
      </c>
      <c r="R1060" t="s">
        <v>8329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8" t="s">
        <v>8328</v>
      </c>
      <c r="R1061" t="s">
        <v>8329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8" t="s">
        <v>8328</v>
      </c>
      <c r="R1062" t="s">
        <v>8329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8.8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8" t="s">
        <v>8328</v>
      </c>
      <c r="R1063" t="s">
        <v>8329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8" t="s">
        <v>8328</v>
      </c>
      <c r="R1064" t="s">
        <v>8329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8" t="s">
        <v>8328</v>
      </c>
      <c r="R1065" t="s">
        <v>8329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8" t="s">
        <v>8330</v>
      </c>
      <c r="R1066" t="s">
        <v>8331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8" t="s">
        <v>8330</v>
      </c>
      <c r="R1067" t="s">
        <v>8331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8" t="s">
        <v>8330</v>
      </c>
      <c r="R1068" t="s">
        <v>8331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8" t="s">
        <v>8330</v>
      </c>
      <c r="R1069" t="s">
        <v>8331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7.6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8" t="s">
        <v>8330</v>
      </c>
      <c r="R1070" t="s">
        <v>8331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8" t="s">
        <v>8330</v>
      </c>
      <c r="R1071" t="s">
        <v>8331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8" t="s">
        <v>8330</v>
      </c>
      <c r="R1072" t="s">
        <v>8331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8" t="s">
        <v>8330</v>
      </c>
      <c r="R1073" t="s">
        <v>8331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8" t="s">
        <v>8330</v>
      </c>
      <c r="R1074" t="s">
        <v>8331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8.8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8" t="s">
        <v>8330</v>
      </c>
      <c r="R1075" t="s">
        <v>8331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7.6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8" t="s">
        <v>8330</v>
      </c>
      <c r="R1076" t="s">
        <v>8331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8.8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8" t="s">
        <v>8330</v>
      </c>
      <c r="R1077" t="s">
        <v>8331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8" t="s">
        <v>8330</v>
      </c>
      <c r="R1078" t="s">
        <v>8331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8" t="s">
        <v>8330</v>
      </c>
      <c r="R1079" t="s">
        <v>8331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7.6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8" t="s">
        <v>8330</v>
      </c>
      <c r="R1080" t="s">
        <v>8331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8" t="s">
        <v>8330</v>
      </c>
      <c r="R1081" t="s">
        <v>8331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8" t="s">
        <v>8330</v>
      </c>
      <c r="R1082" t="s">
        <v>8331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8" t="s">
        <v>8330</v>
      </c>
      <c r="R1083" t="s">
        <v>8331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3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8" t="s">
        <v>8330</v>
      </c>
      <c r="R1084" t="s">
        <v>8331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3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8" t="s">
        <v>8330</v>
      </c>
      <c r="R1085" t="s">
        <v>8331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8" t="s">
        <v>8330</v>
      </c>
      <c r="R1086" t="s">
        <v>8331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3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8" t="s">
        <v>8330</v>
      </c>
      <c r="R1087" t="s">
        <v>8331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8" t="s">
        <v>8330</v>
      </c>
      <c r="R1088" t="s">
        <v>8331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8" t="s">
        <v>8330</v>
      </c>
      <c r="R1089" t="s">
        <v>8331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8.8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8" t="s">
        <v>8330</v>
      </c>
      <c r="R1090" t="s">
        <v>8331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8.8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8" t="s">
        <v>8330</v>
      </c>
      <c r="R1091" t="s">
        <v>8331</v>
      </c>
      <c r="S1091" s="12">
        <f t="shared" ref="S1091:S1154" si="87">( ( (J1091/60)/60)/24)+DATE(1970,1,1)</f>
        <v>42151.189525462964</v>
      </c>
      <c r="T1091" s="12">
        <f t="shared" ref="T1091:T1154" si="88">( ( (I1091/60)/60)/24)+DATE(1970,1,1)</f>
        <v>42181.189525462964</v>
      </c>
      <c r="U1091">
        <f t="shared" ref="U1091:U1154" si="89">YEAR(S1091)</f>
        <v>2015</v>
      </c>
    </row>
    <row r="1092" spans="1:21" ht="43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8" t="s">
        <v>8330</v>
      </c>
      <c r="R1092" t="s">
        <v>8331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8" t="s">
        <v>8330</v>
      </c>
      <c r="R1093" t="s">
        <v>8331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7.6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8" t="s">
        <v>8330</v>
      </c>
      <c r="R1094" t="s">
        <v>8331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8" t="s">
        <v>8330</v>
      </c>
      <c r="R1095" t="s">
        <v>8331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8" t="s">
        <v>8330</v>
      </c>
      <c r="R1096" t="s">
        <v>8331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8" t="s">
        <v>8330</v>
      </c>
      <c r="R1097" t="s">
        <v>8331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8" t="s">
        <v>8330</v>
      </c>
      <c r="R1098" t="s">
        <v>8331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8" t="s">
        <v>8330</v>
      </c>
      <c r="R1099" t="s">
        <v>8331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8.8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8" t="s">
        <v>8330</v>
      </c>
      <c r="R1100" t="s">
        <v>8331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7.6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8" t="s">
        <v>8330</v>
      </c>
      <c r="R1101" t="s">
        <v>8331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8" t="s">
        <v>8330</v>
      </c>
      <c r="R1102" t="s">
        <v>8331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8.8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8" t="s">
        <v>8330</v>
      </c>
      <c r="R1103" t="s">
        <v>8331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3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8" t="s">
        <v>8330</v>
      </c>
      <c r="R1104" t="s">
        <v>8331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8" t="s">
        <v>8330</v>
      </c>
      <c r="R1105" t="s">
        <v>8331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8" t="s">
        <v>8330</v>
      </c>
      <c r="R1106" t="s">
        <v>8331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57.6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8" t="s">
        <v>8330</v>
      </c>
      <c r="R1107" t="s">
        <v>8331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8" t="s">
        <v>8330</v>
      </c>
      <c r="R1108" t="s">
        <v>8331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7.6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8" t="s">
        <v>8330</v>
      </c>
      <c r="R1109" t="s">
        <v>8331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7.6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8" t="s">
        <v>8330</v>
      </c>
      <c r="R1110" t="s">
        <v>8331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8" t="s">
        <v>8330</v>
      </c>
      <c r="R1111" t="s">
        <v>8331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8" t="s">
        <v>8330</v>
      </c>
      <c r="R1112" t="s">
        <v>8331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8" t="s">
        <v>8330</v>
      </c>
      <c r="R1113" t="s">
        <v>8331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8" t="s">
        <v>8330</v>
      </c>
      <c r="R1114" t="s">
        <v>8331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3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8" t="s">
        <v>8330</v>
      </c>
      <c r="R1115" t="s">
        <v>8331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8" t="s">
        <v>8330</v>
      </c>
      <c r="R1116" t="s">
        <v>8331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3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8" t="s">
        <v>8330</v>
      </c>
      <c r="R1117" t="s">
        <v>8331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3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8" t="s">
        <v>8330</v>
      </c>
      <c r="R1118" t="s">
        <v>8331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8" t="s">
        <v>8330</v>
      </c>
      <c r="R1119" t="s">
        <v>8331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8" t="s">
        <v>8330</v>
      </c>
      <c r="R1120" t="s">
        <v>8331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7.6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8" t="s">
        <v>8330</v>
      </c>
      <c r="R1121" t="s">
        <v>8331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3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8" t="s">
        <v>8330</v>
      </c>
      <c r="R1122" t="s">
        <v>8331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8" t="s">
        <v>8330</v>
      </c>
      <c r="R1123" t="s">
        <v>8331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57.6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8" t="s">
        <v>8330</v>
      </c>
      <c r="R1124" t="s">
        <v>8331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3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8" t="s">
        <v>8330</v>
      </c>
      <c r="R1125" t="s">
        <v>8331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8" t="s">
        <v>8330</v>
      </c>
      <c r="R1126" t="s">
        <v>8332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3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8" t="s">
        <v>8330</v>
      </c>
      <c r="R1127" t="s">
        <v>8332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3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8" t="s">
        <v>8330</v>
      </c>
      <c r="R1128" t="s">
        <v>8332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7.6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8" t="s">
        <v>8330</v>
      </c>
      <c r="R1129" t="s">
        <v>8332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8" t="s">
        <v>8330</v>
      </c>
      <c r="R1130" t="s">
        <v>8332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3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8" t="s">
        <v>8330</v>
      </c>
      <c r="R1131" t="s">
        <v>8332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8" t="s">
        <v>8330</v>
      </c>
      <c r="R1132" t="s">
        <v>8332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8" t="s">
        <v>8330</v>
      </c>
      <c r="R1133" t="s">
        <v>8332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8" t="s">
        <v>8330</v>
      </c>
      <c r="R1134" t="s">
        <v>8332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8" t="s">
        <v>8330</v>
      </c>
      <c r="R1135" t="s">
        <v>8332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3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8" t="s">
        <v>8330</v>
      </c>
      <c r="R1136" t="s">
        <v>8332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7.6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8" t="s">
        <v>8330</v>
      </c>
      <c r="R1137" t="s">
        <v>8332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8" t="s">
        <v>8330</v>
      </c>
      <c r="R1138" t="s">
        <v>8332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8" t="s">
        <v>8330</v>
      </c>
      <c r="R1139" t="s">
        <v>8332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8" t="s">
        <v>8330</v>
      </c>
      <c r="R1140" t="s">
        <v>8332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8" t="s">
        <v>8330</v>
      </c>
      <c r="R1141" t="s">
        <v>8332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8" t="s">
        <v>8330</v>
      </c>
      <c r="R1142" t="s">
        <v>8332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8" t="s">
        <v>8330</v>
      </c>
      <c r="R1143" t="s">
        <v>8332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8" t="s">
        <v>8330</v>
      </c>
      <c r="R1144" t="s">
        <v>8332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8" t="s">
        <v>8330</v>
      </c>
      <c r="R1145" t="s">
        <v>8332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8" t="s">
        <v>8333</v>
      </c>
      <c r="R1146" t="s">
        <v>8334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8" t="s">
        <v>8333</v>
      </c>
      <c r="R1147" t="s">
        <v>8334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8" t="s">
        <v>8333</v>
      </c>
      <c r="R1148" t="s">
        <v>8334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8" t="s">
        <v>8333</v>
      </c>
      <c r="R1149" t="s">
        <v>8334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8.8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8" t="s">
        <v>8333</v>
      </c>
      <c r="R1150" t="s">
        <v>8334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8.8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8" t="s">
        <v>8333</v>
      </c>
      <c r="R1151" t="s">
        <v>8334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8.8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8" t="s">
        <v>8333</v>
      </c>
      <c r="R1152" t="s">
        <v>8334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7.6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8" t="s">
        <v>8333</v>
      </c>
      <c r="R1153" t="s">
        <v>8334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8" t="s">
        <v>8333</v>
      </c>
      <c r="R1154" t="s">
        <v>8334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8.8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8" t="s">
        <v>8333</v>
      </c>
      <c r="R1155" t="s">
        <v>8334</v>
      </c>
      <c r="S1155" s="12">
        <f t="shared" ref="S1155:S1218" si="92">( ( (J1155/60)/60)/24)+DATE(1970,1,1)</f>
        <v>42143.714178240742</v>
      </c>
      <c r="T1155" s="12">
        <f t="shared" ref="T1155:T1218" si="93">( ( (I1155/60)/60)/24)+DATE(1970,1,1)</f>
        <v>42173.714178240742</v>
      </c>
      <c r="U1155">
        <f t="shared" ref="U1155:U1218" si="94">YEAR(S1155)</f>
        <v>2015</v>
      </c>
    </row>
    <row r="1156" spans="1:21" ht="43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8" t="s">
        <v>8333</v>
      </c>
      <c r="R1156" t="s">
        <v>8334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8" t="s">
        <v>8333</v>
      </c>
      <c r="R1157" t="s">
        <v>8334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8" t="s">
        <v>8333</v>
      </c>
      <c r="R1158" t="s">
        <v>8334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8" t="s">
        <v>8333</v>
      </c>
      <c r="R1159" t="s">
        <v>8334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8" t="s">
        <v>8333</v>
      </c>
      <c r="R1160" t="s">
        <v>8334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8" t="s">
        <v>8333</v>
      </c>
      <c r="R1161" t="s">
        <v>8334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8" t="s">
        <v>8333</v>
      </c>
      <c r="R1162" t="s">
        <v>8334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8" t="s">
        <v>8333</v>
      </c>
      <c r="R1163" t="s">
        <v>8334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7.6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8" t="s">
        <v>8333</v>
      </c>
      <c r="R1164" t="s">
        <v>8334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8" t="s">
        <v>8333</v>
      </c>
      <c r="R1165" t="s">
        <v>8334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7.6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8" t="s">
        <v>8333</v>
      </c>
      <c r="R1166" t="s">
        <v>8334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8" t="s">
        <v>8333</v>
      </c>
      <c r="R1167" t="s">
        <v>8334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8" t="s">
        <v>8333</v>
      </c>
      <c r="R1168" t="s">
        <v>8334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8" t="s">
        <v>8333</v>
      </c>
      <c r="R1169" t="s">
        <v>8334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8" t="s">
        <v>8333</v>
      </c>
      <c r="R1170" t="s">
        <v>8334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8" t="s">
        <v>8333</v>
      </c>
      <c r="R1171" t="s">
        <v>8334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8" t="s">
        <v>8333</v>
      </c>
      <c r="R1172" t="s">
        <v>8334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3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8" t="s">
        <v>8333</v>
      </c>
      <c r="R1173" t="s">
        <v>8334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8.8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8" t="s">
        <v>8333</v>
      </c>
      <c r="R1174" t="s">
        <v>8334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8" t="s">
        <v>8333</v>
      </c>
      <c r="R1175" t="s">
        <v>8334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8" t="s">
        <v>8333</v>
      </c>
      <c r="R1176" t="s">
        <v>8334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8" t="s">
        <v>8333</v>
      </c>
      <c r="R1177" t="s">
        <v>8334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7.6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8" t="s">
        <v>8333</v>
      </c>
      <c r="R1178" t="s">
        <v>8334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8" t="s">
        <v>8333</v>
      </c>
      <c r="R1179" t="s">
        <v>8334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3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8" t="s">
        <v>8333</v>
      </c>
      <c r="R1180" t="s">
        <v>8334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8" t="s">
        <v>8333</v>
      </c>
      <c r="R1181" t="s">
        <v>8334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3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8" t="s">
        <v>8333</v>
      </c>
      <c r="R1182" t="s">
        <v>8334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8.8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8" t="s">
        <v>8333</v>
      </c>
      <c r="R1183" t="s">
        <v>8334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7.6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8" t="s">
        <v>8333</v>
      </c>
      <c r="R1184" t="s">
        <v>8334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8" t="s">
        <v>8333</v>
      </c>
      <c r="R1185" t="s">
        <v>8334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3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8" t="s">
        <v>8335</v>
      </c>
      <c r="R1186" t="s">
        <v>8336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7.6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8" t="s">
        <v>8335</v>
      </c>
      <c r="R1187" t="s">
        <v>8336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8" t="s">
        <v>8335</v>
      </c>
      <c r="R1188" t="s">
        <v>8336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3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8" t="s">
        <v>8335</v>
      </c>
      <c r="R1189" t="s">
        <v>8336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8" t="s">
        <v>8335</v>
      </c>
      <c r="R1190" t="s">
        <v>8336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8" t="s">
        <v>8335</v>
      </c>
      <c r="R1191" t="s">
        <v>8336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28.8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8" t="s">
        <v>8335</v>
      </c>
      <c r="R1192" t="s">
        <v>8336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8" t="s">
        <v>8335</v>
      </c>
      <c r="R1193" t="s">
        <v>8336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8.8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8" t="s">
        <v>8335</v>
      </c>
      <c r="R1194" t="s">
        <v>8336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57.6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8" t="s">
        <v>8335</v>
      </c>
      <c r="R1195" t="s">
        <v>8336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8" t="s">
        <v>8335</v>
      </c>
      <c r="R1196" t="s">
        <v>8336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7.6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8" t="s">
        <v>8335</v>
      </c>
      <c r="R1197" t="s">
        <v>8336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8.8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8" t="s">
        <v>8335</v>
      </c>
      <c r="R1198" t="s">
        <v>8336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57.6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8" t="s">
        <v>8335</v>
      </c>
      <c r="R1199" t="s">
        <v>8336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8" t="s">
        <v>8335</v>
      </c>
      <c r="R1200" t="s">
        <v>8336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8" t="s">
        <v>8335</v>
      </c>
      <c r="R1201" t="s">
        <v>8336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3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8" t="s">
        <v>8335</v>
      </c>
      <c r="R1202" t="s">
        <v>8336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8" t="s">
        <v>8335</v>
      </c>
      <c r="R1203" t="s">
        <v>8336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3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8" t="s">
        <v>8335</v>
      </c>
      <c r="R1204" t="s">
        <v>8336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8" t="s">
        <v>8335</v>
      </c>
      <c r="R1205" t="s">
        <v>8336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8" t="s">
        <v>8335</v>
      </c>
      <c r="R1206" t="s">
        <v>8336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8" t="s">
        <v>8335</v>
      </c>
      <c r="R1207" t="s">
        <v>8336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3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8" t="s">
        <v>8335</v>
      </c>
      <c r="R1208" t="s">
        <v>8336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8.8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8" t="s">
        <v>8335</v>
      </c>
      <c r="R1209" t="s">
        <v>8336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3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8" t="s">
        <v>8335</v>
      </c>
      <c r="R1210" t="s">
        <v>8336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8" t="s">
        <v>8335</v>
      </c>
      <c r="R1211" t="s">
        <v>8336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8.8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8" t="s">
        <v>8335</v>
      </c>
      <c r="R1212" t="s">
        <v>8336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8" t="s">
        <v>8335</v>
      </c>
      <c r="R1213" t="s">
        <v>8336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7.6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8" t="s">
        <v>8335</v>
      </c>
      <c r="R1214" t="s">
        <v>8336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57.6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8" t="s">
        <v>8335</v>
      </c>
      <c r="R1215" t="s">
        <v>8336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3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8" t="s">
        <v>8335</v>
      </c>
      <c r="R1216" t="s">
        <v>8336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8" t="s">
        <v>8335</v>
      </c>
      <c r="R1217" t="s">
        <v>8336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8.8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8" t="s">
        <v>8335</v>
      </c>
      <c r="R1218" t="s">
        <v>8336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8" t="s">
        <v>8335</v>
      </c>
      <c r="R1219" t="s">
        <v>8336</v>
      </c>
      <c r="S1219" s="12">
        <f t="shared" ref="S1219:S1282" si="97">( ( (J1219/60)/60)/24)+DATE(1970,1,1)</f>
        <v>42535.809490740736</v>
      </c>
      <c r="T1219" s="12">
        <f t="shared" ref="T1219:T1282" si="98">( ( (I1219/60)/60)/24)+DATE(1970,1,1)</f>
        <v>42565.809490740736</v>
      </c>
      <c r="U1219">
        <f t="shared" ref="U1219:U1282" si="99">YEAR(S1219)</f>
        <v>2016</v>
      </c>
    </row>
    <row r="1220" spans="1:21" ht="43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8" t="s">
        <v>8335</v>
      </c>
      <c r="R1220" t="s">
        <v>8336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8.8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8" t="s">
        <v>8335</v>
      </c>
      <c r="R1221" t="s">
        <v>8336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8" t="s">
        <v>8335</v>
      </c>
      <c r="R1222" t="s">
        <v>8336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8" t="s">
        <v>8335</v>
      </c>
      <c r="R1223" t="s">
        <v>8336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8.8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8" t="s">
        <v>8335</v>
      </c>
      <c r="R1224" t="s">
        <v>8336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3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8" t="s">
        <v>8335</v>
      </c>
      <c r="R1225" t="s">
        <v>8336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8.8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8" t="s">
        <v>8322</v>
      </c>
      <c r="R1226" t="s">
        <v>8337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8" t="s">
        <v>8322</v>
      </c>
      <c r="R1227" t="s">
        <v>8337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8" t="s">
        <v>8322</v>
      </c>
      <c r="R1228" t="s">
        <v>8337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8" t="s">
        <v>8322</v>
      </c>
      <c r="R1229" t="s">
        <v>8337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8" t="s">
        <v>8322</v>
      </c>
      <c r="R1230" t="s">
        <v>8337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7.6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8" t="s">
        <v>8322</v>
      </c>
      <c r="R1231" t="s">
        <v>8337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8" t="s">
        <v>8322</v>
      </c>
      <c r="R1232" t="s">
        <v>8337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8" t="s">
        <v>8322</v>
      </c>
      <c r="R1233" t="s">
        <v>8337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8" t="s">
        <v>8322</v>
      </c>
      <c r="R1234" t="s">
        <v>8337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8" t="s">
        <v>8322</v>
      </c>
      <c r="R1235" t="s">
        <v>8337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3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8" t="s">
        <v>8322</v>
      </c>
      <c r="R1236" t="s">
        <v>8337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3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8" t="s">
        <v>8322</v>
      </c>
      <c r="R1237" t="s">
        <v>8337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8" t="s">
        <v>8322</v>
      </c>
      <c r="R1238" t="s">
        <v>8337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3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8" t="s">
        <v>8322</v>
      </c>
      <c r="R1239" t="s">
        <v>8337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7.6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8" t="s">
        <v>8322</v>
      </c>
      <c r="R1240" t="s">
        <v>8337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8.8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8" t="s">
        <v>8322</v>
      </c>
      <c r="R1241" t="s">
        <v>8337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3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8" t="s">
        <v>8322</v>
      </c>
      <c r="R1242" t="s">
        <v>8337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7.6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8" t="s">
        <v>8322</v>
      </c>
      <c r="R1243" t="s">
        <v>8337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8" t="s">
        <v>8322</v>
      </c>
      <c r="R1244" t="s">
        <v>8337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8" t="s">
        <v>8322</v>
      </c>
      <c r="R1245" t="s">
        <v>8337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8" t="s">
        <v>8322</v>
      </c>
      <c r="R1246" t="s">
        <v>8323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8" t="s">
        <v>8322</v>
      </c>
      <c r="R1247" t="s">
        <v>8323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8" t="s">
        <v>8322</v>
      </c>
      <c r="R1248" t="s">
        <v>8323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8.8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8" t="s">
        <v>8322</v>
      </c>
      <c r="R1249" t="s">
        <v>8323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3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8" t="s">
        <v>8322</v>
      </c>
      <c r="R1250" t="s">
        <v>8323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8" t="s">
        <v>8322</v>
      </c>
      <c r="R1251" t="s">
        <v>8323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7.6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8" t="s">
        <v>8322</v>
      </c>
      <c r="R1252" t="s">
        <v>8323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8.8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8" t="s">
        <v>8322</v>
      </c>
      <c r="R1253" t="s">
        <v>8323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8" t="s">
        <v>8322</v>
      </c>
      <c r="R1254" t="s">
        <v>8323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3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8" t="s">
        <v>8322</v>
      </c>
      <c r="R1255" t="s">
        <v>8323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8" t="s">
        <v>8322</v>
      </c>
      <c r="R1256" t="s">
        <v>8323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8" t="s">
        <v>8322</v>
      </c>
      <c r="R1257" t="s">
        <v>8323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8" t="s">
        <v>8322</v>
      </c>
      <c r="R1258" t="s">
        <v>8323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8" t="s">
        <v>8322</v>
      </c>
      <c r="R1259" t="s">
        <v>8323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8" t="s">
        <v>8322</v>
      </c>
      <c r="R1260" t="s">
        <v>8323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3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8" t="s">
        <v>8322</v>
      </c>
      <c r="R1261" t="s">
        <v>8323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8" t="s">
        <v>8322</v>
      </c>
      <c r="R1262" t="s">
        <v>8323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3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8" t="s">
        <v>8322</v>
      </c>
      <c r="R1263" t="s">
        <v>8323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8" t="s">
        <v>8322</v>
      </c>
      <c r="R1264" t="s">
        <v>8323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8.8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8" t="s">
        <v>8322</v>
      </c>
      <c r="R1265" t="s">
        <v>8323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8" t="s">
        <v>8322</v>
      </c>
      <c r="R1266" t="s">
        <v>8323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7.6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8" t="s">
        <v>8322</v>
      </c>
      <c r="R1267" t="s">
        <v>8323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8.8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8" t="s">
        <v>8322</v>
      </c>
      <c r="R1268" t="s">
        <v>8323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8" t="s">
        <v>8322</v>
      </c>
      <c r="R1269" t="s">
        <v>8323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8.8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8" t="s">
        <v>8322</v>
      </c>
      <c r="R1270" t="s">
        <v>8323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3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8" t="s">
        <v>8322</v>
      </c>
      <c r="R1271" t="s">
        <v>8323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8.8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8" t="s">
        <v>8322</v>
      </c>
      <c r="R1272" t="s">
        <v>8323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8" t="s">
        <v>8322</v>
      </c>
      <c r="R1273" t="s">
        <v>8323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7.6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8" t="s">
        <v>8322</v>
      </c>
      <c r="R1274" t="s">
        <v>8323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3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8" t="s">
        <v>8322</v>
      </c>
      <c r="R1275" t="s">
        <v>8323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8" t="s">
        <v>8322</v>
      </c>
      <c r="R1276" t="s">
        <v>8323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8" t="s">
        <v>8322</v>
      </c>
      <c r="R1277" t="s">
        <v>8323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8.8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8" t="s">
        <v>8322</v>
      </c>
      <c r="R1278" t="s">
        <v>8323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8" t="s">
        <v>8322</v>
      </c>
      <c r="R1279" t="s">
        <v>8323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8" t="s">
        <v>8322</v>
      </c>
      <c r="R1280" t="s">
        <v>8323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8" t="s">
        <v>8322</v>
      </c>
      <c r="R1281" t="s">
        <v>8323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8" t="s">
        <v>8322</v>
      </c>
      <c r="R1282" t="s">
        <v>8323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8" t="s">
        <v>8322</v>
      </c>
      <c r="R1283" t="s">
        <v>8323</v>
      </c>
      <c r="S1283" s="12">
        <f t="shared" ref="S1283:S1346" si="102">( ( (J1283/60)/60)/24)+DATE(1970,1,1)</f>
        <v>41463.743472222224</v>
      </c>
      <c r="T1283" s="12">
        <f t="shared" ref="T1283:T1346" si="103">( ( (I1283/60)/60)/24)+DATE(1970,1,1)</f>
        <v>41483.743472222224</v>
      </c>
      <c r="U1283">
        <f t="shared" ref="U1283:U1346" si="104">YEAR(S1283)</f>
        <v>2013</v>
      </c>
    </row>
    <row r="1284" spans="1:21" ht="43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8" t="s">
        <v>8322</v>
      </c>
      <c r="R1284" t="s">
        <v>8323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8" t="s">
        <v>8322</v>
      </c>
      <c r="R1285" t="s">
        <v>8323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8" t="s">
        <v>8314</v>
      </c>
      <c r="R1286" t="s">
        <v>8315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8" t="s">
        <v>8314</v>
      </c>
      <c r="R1287" t="s">
        <v>8315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8" t="s">
        <v>8314</v>
      </c>
      <c r="R1288" t="s">
        <v>8315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8" t="s">
        <v>8314</v>
      </c>
      <c r="R1289" t="s">
        <v>8315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3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8" t="s">
        <v>8314</v>
      </c>
      <c r="R1290" t="s">
        <v>8315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8" t="s">
        <v>8314</v>
      </c>
      <c r="R1291" t="s">
        <v>8315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8.8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8" t="s">
        <v>8314</v>
      </c>
      <c r="R1292" t="s">
        <v>8315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8" t="s">
        <v>8314</v>
      </c>
      <c r="R1293" t="s">
        <v>8315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7.6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8" t="s">
        <v>8314</v>
      </c>
      <c r="R1294" t="s">
        <v>8315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57.6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8" t="s">
        <v>8314</v>
      </c>
      <c r="R1295" t="s">
        <v>8315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8" t="s">
        <v>8314</v>
      </c>
      <c r="R1296" t="s">
        <v>8315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8" t="s">
        <v>8314</v>
      </c>
      <c r="R1297" t="s">
        <v>8315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7.6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8" t="s">
        <v>8314</v>
      </c>
      <c r="R1298" t="s">
        <v>8315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3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8" t="s">
        <v>8314</v>
      </c>
      <c r="R1299" t="s">
        <v>8315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3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8" t="s">
        <v>8314</v>
      </c>
      <c r="R1300" t="s">
        <v>8315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3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8" t="s">
        <v>8314</v>
      </c>
      <c r="R1301" t="s">
        <v>8315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8" t="s">
        <v>8314</v>
      </c>
      <c r="R1302" t="s">
        <v>8315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8" t="s">
        <v>8314</v>
      </c>
      <c r="R1303" t="s">
        <v>8315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8" t="s">
        <v>8314</v>
      </c>
      <c r="R1304" t="s">
        <v>8315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8.8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8" t="s">
        <v>8314</v>
      </c>
      <c r="R1305" t="s">
        <v>8315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8" t="s">
        <v>8316</v>
      </c>
      <c r="R1306" t="s">
        <v>8318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8" t="s">
        <v>8316</v>
      </c>
      <c r="R1307" t="s">
        <v>8318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7.6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8" t="s">
        <v>8316</v>
      </c>
      <c r="R1308" t="s">
        <v>8318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8.8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8" t="s">
        <v>8316</v>
      </c>
      <c r="R1309" t="s">
        <v>8318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8.8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8" t="s">
        <v>8316</v>
      </c>
      <c r="R1310" t="s">
        <v>8318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8" t="s">
        <v>8316</v>
      </c>
      <c r="R1311" t="s">
        <v>8318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8" t="s">
        <v>8316</v>
      </c>
      <c r="R1312" t="s">
        <v>8318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7.6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8" t="s">
        <v>8316</v>
      </c>
      <c r="R1313" t="s">
        <v>8318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8" t="s">
        <v>8316</v>
      </c>
      <c r="R1314" t="s">
        <v>8318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8" t="s">
        <v>8316</v>
      </c>
      <c r="R1315" t="s">
        <v>8318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3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8" t="s">
        <v>8316</v>
      </c>
      <c r="R1316" t="s">
        <v>8318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8.8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8" t="s">
        <v>8316</v>
      </c>
      <c r="R1317" t="s">
        <v>8318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8" t="s">
        <v>8316</v>
      </c>
      <c r="R1318" t="s">
        <v>8318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7.6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8" t="s">
        <v>8316</v>
      </c>
      <c r="R1319" t="s">
        <v>8318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8" t="s">
        <v>8316</v>
      </c>
      <c r="R1320" t="s">
        <v>8318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3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8" t="s">
        <v>8316</v>
      </c>
      <c r="R1321" t="s">
        <v>8318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8" t="s">
        <v>8316</v>
      </c>
      <c r="R1322" t="s">
        <v>8318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7.6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8" t="s">
        <v>8316</v>
      </c>
      <c r="R1323" t="s">
        <v>8318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8" t="s">
        <v>8316</v>
      </c>
      <c r="R1324" t="s">
        <v>8318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8" t="s">
        <v>8316</v>
      </c>
      <c r="R1325" t="s">
        <v>8318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8" t="s">
        <v>8316</v>
      </c>
      <c r="R1326" t="s">
        <v>8318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8" t="s">
        <v>8316</v>
      </c>
      <c r="R1327" t="s">
        <v>8318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8" t="s">
        <v>8316</v>
      </c>
      <c r="R1328" t="s">
        <v>8318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8" t="s">
        <v>8316</v>
      </c>
      <c r="R1329" t="s">
        <v>8318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3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8" t="s">
        <v>8316</v>
      </c>
      <c r="R1330" t="s">
        <v>8318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8" t="s">
        <v>8316</v>
      </c>
      <c r="R1331" t="s">
        <v>8318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8" t="s">
        <v>8316</v>
      </c>
      <c r="R1332" t="s">
        <v>8318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8" t="s">
        <v>8316</v>
      </c>
      <c r="R1333" t="s">
        <v>8318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3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8" t="s">
        <v>8316</v>
      </c>
      <c r="R1334" t="s">
        <v>8318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8" t="s">
        <v>8316</v>
      </c>
      <c r="R1335" t="s">
        <v>8318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8" t="s">
        <v>8316</v>
      </c>
      <c r="R1336" t="s">
        <v>8318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3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8" t="s">
        <v>8316</v>
      </c>
      <c r="R1337" t="s">
        <v>8318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8" t="s">
        <v>8316</v>
      </c>
      <c r="R1338" t="s">
        <v>8318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8" t="s">
        <v>8316</v>
      </c>
      <c r="R1339" t="s">
        <v>8318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7.6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8" t="s">
        <v>8316</v>
      </c>
      <c r="R1340" t="s">
        <v>8318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8.8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8" t="s">
        <v>8316</v>
      </c>
      <c r="R1341" t="s">
        <v>8318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8" t="s">
        <v>8316</v>
      </c>
      <c r="R1342" t="s">
        <v>8318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57.6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8" t="s">
        <v>8316</v>
      </c>
      <c r="R1343" t="s">
        <v>8318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3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8" t="s">
        <v>8316</v>
      </c>
      <c r="R1344" t="s">
        <v>8318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3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8" t="s">
        <v>8316</v>
      </c>
      <c r="R1345" t="s">
        <v>8318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8" t="s">
        <v>8319</v>
      </c>
      <c r="R1346" t="s">
        <v>8320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8" t="s">
        <v>8319</v>
      </c>
      <c r="R1347" t="s">
        <v>8320</v>
      </c>
      <c r="S1347" s="12">
        <f t="shared" ref="S1347:S1410" si="107">( ( (J1347/60)/60)/24)+DATE(1970,1,1)</f>
        <v>41799.814340277779</v>
      </c>
      <c r="T1347" s="12">
        <f t="shared" ref="T1347:T1410" si="108">( ( (I1347/60)/60)/24)+DATE(1970,1,1)</f>
        <v>41834.814340277779</v>
      </c>
      <c r="U1347">
        <f t="shared" ref="U1347:U1410" si="109">YEAR(S1347)</f>
        <v>2014</v>
      </c>
    </row>
    <row r="1348" spans="1:21" ht="43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8" t="s">
        <v>8319</v>
      </c>
      <c r="R1348" t="s">
        <v>8320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8" t="s">
        <v>8319</v>
      </c>
      <c r="R1349" t="s">
        <v>8320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8" t="s">
        <v>8319</v>
      </c>
      <c r="R1350" t="s">
        <v>8320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8" t="s">
        <v>8319</v>
      </c>
      <c r="R1351" t="s">
        <v>8320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8" t="s">
        <v>8319</v>
      </c>
      <c r="R1352" t="s">
        <v>8320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8.8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8" t="s">
        <v>8319</v>
      </c>
      <c r="R1353" t="s">
        <v>8320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3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8" t="s">
        <v>8319</v>
      </c>
      <c r="R1354" t="s">
        <v>8320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8" t="s">
        <v>8319</v>
      </c>
      <c r="R1355" t="s">
        <v>8320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8" t="s">
        <v>8319</v>
      </c>
      <c r="R1356" t="s">
        <v>8320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7.6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8" t="s">
        <v>8319</v>
      </c>
      <c r="R1357" t="s">
        <v>8320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8" t="s">
        <v>8319</v>
      </c>
      <c r="R1358" t="s">
        <v>8320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8" t="s">
        <v>8319</v>
      </c>
      <c r="R1359" t="s">
        <v>8320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8" t="s">
        <v>8319</v>
      </c>
      <c r="R1360" t="s">
        <v>8320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8" t="s">
        <v>8319</v>
      </c>
      <c r="R1361" t="s">
        <v>8320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8.8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8" t="s">
        <v>8319</v>
      </c>
      <c r="R1362" t="s">
        <v>8320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8" t="s">
        <v>8319</v>
      </c>
      <c r="R1363" t="s">
        <v>8320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3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8" t="s">
        <v>8319</v>
      </c>
      <c r="R1364" t="s">
        <v>8320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8" t="s">
        <v>8319</v>
      </c>
      <c r="R1365" t="s">
        <v>8320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7.6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8" t="s">
        <v>8322</v>
      </c>
      <c r="R1366" t="s">
        <v>8323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8" t="s">
        <v>8322</v>
      </c>
      <c r="R1367" t="s">
        <v>8323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8" t="s">
        <v>8322</v>
      </c>
      <c r="R1368" t="s">
        <v>8323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8" t="s">
        <v>8322</v>
      </c>
      <c r="R1369" t="s">
        <v>8323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8" t="s">
        <v>8322</v>
      </c>
      <c r="R1370" t="s">
        <v>8323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8" t="s">
        <v>8322</v>
      </c>
      <c r="R1371" t="s">
        <v>8323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8.8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8" t="s">
        <v>8322</v>
      </c>
      <c r="R1372" t="s">
        <v>8323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3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8" t="s">
        <v>8322</v>
      </c>
      <c r="R1373" t="s">
        <v>8323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8" t="s">
        <v>8322</v>
      </c>
      <c r="R1374" t="s">
        <v>8323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8.8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8" t="s">
        <v>8322</v>
      </c>
      <c r="R1375" t="s">
        <v>8323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8" t="s">
        <v>8322</v>
      </c>
      <c r="R1376" t="s">
        <v>8323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7.6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8" t="s">
        <v>8322</v>
      </c>
      <c r="R1377" t="s">
        <v>8323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8.8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8" t="s">
        <v>8322</v>
      </c>
      <c r="R1378" t="s">
        <v>8323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3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8" t="s">
        <v>8322</v>
      </c>
      <c r="R1379" t="s">
        <v>8323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8" t="s">
        <v>8322</v>
      </c>
      <c r="R1380" t="s">
        <v>8323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8.8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8" t="s">
        <v>8322</v>
      </c>
      <c r="R1381" t="s">
        <v>8323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3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8" t="s">
        <v>8322</v>
      </c>
      <c r="R1382" t="s">
        <v>8323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7.6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8" t="s">
        <v>8322</v>
      </c>
      <c r="R1383" t="s">
        <v>8323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8" t="s">
        <v>8322</v>
      </c>
      <c r="R1384" t="s">
        <v>8323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8" t="s">
        <v>8322</v>
      </c>
      <c r="R1385" t="s">
        <v>8323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8" t="s">
        <v>8322</v>
      </c>
      <c r="R1386" t="s">
        <v>8323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8" t="s">
        <v>8322</v>
      </c>
      <c r="R1387" t="s">
        <v>8323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8.8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8" t="s">
        <v>8322</v>
      </c>
      <c r="R1388" t="s">
        <v>8323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8" t="s">
        <v>8322</v>
      </c>
      <c r="R1389" t="s">
        <v>8323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8" t="s">
        <v>8322</v>
      </c>
      <c r="R1390" t="s">
        <v>8323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8.8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8" t="s">
        <v>8322</v>
      </c>
      <c r="R1391" t="s">
        <v>8323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3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8" t="s">
        <v>8322</v>
      </c>
      <c r="R1392" t="s">
        <v>8323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8" t="s">
        <v>8322</v>
      </c>
      <c r="R1393" t="s">
        <v>8323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8" t="s">
        <v>8322</v>
      </c>
      <c r="R1394" t="s">
        <v>8323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8" t="s">
        <v>8322</v>
      </c>
      <c r="R1395" t="s">
        <v>8323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8" t="s">
        <v>8322</v>
      </c>
      <c r="R1396" t="s">
        <v>8323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8" t="s">
        <v>8322</v>
      </c>
      <c r="R1397" t="s">
        <v>8323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3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8" t="s">
        <v>8322</v>
      </c>
      <c r="R1398" t="s">
        <v>8323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8" t="s">
        <v>8322</v>
      </c>
      <c r="R1399" t="s">
        <v>8323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8" t="s">
        <v>8322</v>
      </c>
      <c r="R1400" t="s">
        <v>8323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8" t="s">
        <v>8322</v>
      </c>
      <c r="R1401" t="s">
        <v>8323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8" t="s">
        <v>8322</v>
      </c>
      <c r="R1402" t="s">
        <v>8323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57.6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8" t="s">
        <v>8322</v>
      </c>
      <c r="R1403" t="s">
        <v>8323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8" t="s">
        <v>8322</v>
      </c>
      <c r="R1404" t="s">
        <v>8323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3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8" t="s">
        <v>8322</v>
      </c>
      <c r="R1405" t="s">
        <v>8323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8" t="s">
        <v>8319</v>
      </c>
      <c r="R1406" t="s">
        <v>8338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8.8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8" t="s">
        <v>8319</v>
      </c>
      <c r="R1407" t="s">
        <v>8338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8" t="s">
        <v>8319</v>
      </c>
      <c r="R1408" t="s">
        <v>8338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8" t="s">
        <v>8319</v>
      </c>
      <c r="R1409" t="s">
        <v>8338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8" t="s">
        <v>8319</v>
      </c>
      <c r="R1410" t="s">
        <v>8338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3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8" t="s">
        <v>8319</v>
      </c>
      <c r="R1411" t="s">
        <v>8338</v>
      </c>
      <c r="S1411" s="12">
        <f t="shared" ref="S1411:S1474" si="112">( ( (J1411/60)/60)/24)+DATE(1970,1,1)</f>
        <v>41945.133506944447</v>
      </c>
      <c r="T1411" s="12">
        <f t="shared" ref="T1411:T1474" si="113">( ( (I1411/60)/60)/24)+DATE(1970,1,1)</f>
        <v>42005.175173611111</v>
      </c>
      <c r="U1411">
        <f t="shared" ref="U1411:U1474" si="114">YEAR(S1411)</f>
        <v>2014</v>
      </c>
    </row>
    <row r="1412" spans="1:21" ht="43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8" t="s">
        <v>8319</v>
      </c>
      <c r="R1412" t="s">
        <v>8338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57.6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8" t="s">
        <v>8319</v>
      </c>
      <c r="R1413" t="s">
        <v>8338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8.8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8" t="s">
        <v>8319</v>
      </c>
      <c r="R1414" t="s">
        <v>8338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7.6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8" t="s">
        <v>8319</v>
      </c>
      <c r="R1415" t="s">
        <v>8338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8" t="s">
        <v>8319</v>
      </c>
      <c r="R1416" t="s">
        <v>8338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8" t="s">
        <v>8319</v>
      </c>
      <c r="R1417" t="s">
        <v>8338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8" t="s">
        <v>8319</v>
      </c>
      <c r="R1418" t="s">
        <v>8338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8" t="s">
        <v>8319</v>
      </c>
      <c r="R1419" t="s">
        <v>8338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7.6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8" t="s">
        <v>8319</v>
      </c>
      <c r="R1420" t="s">
        <v>8338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7.6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8" t="s">
        <v>8319</v>
      </c>
      <c r="R1421" t="s">
        <v>8338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8.8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8" t="s">
        <v>8319</v>
      </c>
      <c r="R1422" t="s">
        <v>8338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7.6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8" t="s">
        <v>8319</v>
      </c>
      <c r="R1423" t="s">
        <v>8338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8" t="s">
        <v>8319</v>
      </c>
      <c r="R1424" t="s">
        <v>8338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8" t="s">
        <v>8319</v>
      </c>
      <c r="R1425" t="s">
        <v>8338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8" t="s">
        <v>8319</v>
      </c>
      <c r="R1426" t="s">
        <v>8338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8" t="s">
        <v>8319</v>
      </c>
      <c r="R1427" t="s">
        <v>8338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8" t="s">
        <v>8319</v>
      </c>
      <c r="R1428" t="s">
        <v>8338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7.6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8" t="s">
        <v>8319</v>
      </c>
      <c r="R1429" t="s">
        <v>8338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8" t="s">
        <v>8319</v>
      </c>
      <c r="R1430" t="s">
        <v>8338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8" t="s">
        <v>8319</v>
      </c>
      <c r="R1431" t="s">
        <v>8338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8" t="s">
        <v>8319</v>
      </c>
      <c r="R1432" t="s">
        <v>8338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3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8" t="s">
        <v>8319</v>
      </c>
      <c r="R1433" t="s">
        <v>8338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3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8" t="s">
        <v>8319</v>
      </c>
      <c r="R1434" t="s">
        <v>8338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8" t="s">
        <v>8319</v>
      </c>
      <c r="R1435" t="s">
        <v>8338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8" t="s">
        <v>8319</v>
      </c>
      <c r="R1436" t="s">
        <v>8338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3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8" t="s">
        <v>8319</v>
      </c>
      <c r="R1437" t="s">
        <v>8338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3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8" t="s">
        <v>8319</v>
      </c>
      <c r="R1438" t="s">
        <v>8338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7.6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8" t="s">
        <v>8319</v>
      </c>
      <c r="R1439" t="s">
        <v>8338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8" t="s">
        <v>8319</v>
      </c>
      <c r="R1440" t="s">
        <v>8338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8" t="s">
        <v>8319</v>
      </c>
      <c r="R1441" t="s">
        <v>8338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8" t="s">
        <v>8319</v>
      </c>
      <c r="R1442" t="s">
        <v>8338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3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8" t="s">
        <v>8319</v>
      </c>
      <c r="R1443" t="s">
        <v>8338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8" t="s">
        <v>8319</v>
      </c>
      <c r="R1444" t="s">
        <v>8338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8" t="s">
        <v>8319</v>
      </c>
      <c r="R1445" t="s">
        <v>8338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8" t="s">
        <v>8319</v>
      </c>
      <c r="R1446" t="s">
        <v>8338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8" t="s">
        <v>8319</v>
      </c>
      <c r="R1447" t="s">
        <v>8338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8" t="s">
        <v>8319</v>
      </c>
      <c r="R1448" t="s">
        <v>8338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8.8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8" t="s">
        <v>8319</v>
      </c>
      <c r="R1449" t="s">
        <v>8338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7.6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8" t="s">
        <v>8319</v>
      </c>
      <c r="R1450" t="s">
        <v>8338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8" t="s">
        <v>8319</v>
      </c>
      <c r="R1451" t="s">
        <v>8338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7.6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8" t="s">
        <v>8319</v>
      </c>
      <c r="R1452" t="s">
        <v>8338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3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8" t="s">
        <v>8319</v>
      </c>
      <c r="R1453" t="s">
        <v>8338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8.8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8" t="s">
        <v>8319</v>
      </c>
      <c r="R1454" t="s">
        <v>8338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8" t="s">
        <v>8319</v>
      </c>
      <c r="R1455" t="s">
        <v>8338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8" t="s">
        <v>8319</v>
      </c>
      <c r="R1456" t="s">
        <v>8338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3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8" t="s">
        <v>8319</v>
      </c>
      <c r="R1457" t="s">
        <v>8338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8" t="s">
        <v>8319</v>
      </c>
      <c r="R1458" t="s">
        <v>8338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8.8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8" t="s">
        <v>8319</v>
      </c>
      <c r="R1459" t="s">
        <v>8338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7.6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8" t="s">
        <v>8319</v>
      </c>
      <c r="R1460" t="s">
        <v>8338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8" t="s">
        <v>8319</v>
      </c>
      <c r="R1461" t="s">
        <v>8338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8" t="s">
        <v>8319</v>
      </c>
      <c r="R1462" t="s">
        <v>8338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8.8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8" t="s">
        <v>8319</v>
      </c>
      <c r="R1463" t="s">
        <v>8339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8.8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8" t="s">
        <v>8319</v>
      </c>
      <c r="R1464" t="s">
        <v>8339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8" t="s">
        <v>8319</v>
      </c>
      <c r="R1465" t="s">
        <v>8339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8" t="s">
        <v>8319</v>
      </c>
      <c r="R1466" t="s">
        <v>8339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8" t="s">
        <v>8319</v>
      </c>
      <c r="R1467" t="s">
        <v>8339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8" t="s">
        <v>8319</v>
      </c>
      <c r="R1468" t="s">
        <v>8339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8.8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8" t="s">
        <v>8319</v>
      </c>
      <c r="R1469" t="s">
        <v>8339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8" t="s">
        <v>8319</v>
      </c>
      <c r="R1470" t="s">
        <v>8339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3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8" t="s">
        <v>8319</v>
      </c>
      <c r="R1471" t="s">
        <v>8339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7.6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8" t="s">
        <v>8319</v>
      </c>
      <c r="R1472" t="s">
        <v>8339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8" t="s">
        <v>8319</v>
      </c>
      <c r="R1473" t="s">
        <v>8339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7.6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8" t="s">
        <v>8319</v>
      </c>
      <c r="R1474" t="s">
        <v>8339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8" t="s">
        <v>8319</v>
      </c>
      <c r="R1475" t="s">
        <v>8339</v>
      </c>
      <c r="S1475" s="12">
        <f t="shared" ref="S1475:S1538" si="117">( ( (J1475/60)/60)/24)+DATE(1970,1,1)</f>
        <v>40939.979618055557</v>
      </c>
      <c r="T1475" s="12">
        <f t="shared" ref="T1475:T1538" si="118">( ( (I1475/60)/60)/24)+DATE(1970,1,1)</f>
        <v>40969.979618055557</v>
      </c>
      <c r="U1475">
        <f t="shared" ref="U1475:U1538" si="119">YEAR(S1475)</f>
        <v>2012</v>
      </c>
    </row>
    <row r="1476" spans="1:21" ht="43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8" t="s">
        <v>8319</v>
      </c>
      <c r="R1476" t="s">
        <v>8339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8" t="s">
        <v>8319</v>
      </c>
      <c r="R1477" t="s">
        <v>8339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8.8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8" t="s">
        <v>8319</v>
      </c>
      <c r="R1478" t="s">
        <v>8339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8" t="s">
        <v>8319</v>
      </c>
      <c r="R1479" t="s">
        <v>8339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8" t="s">
        <v>8319</v>
      </c>
      <c r="R1480" t="s">
        <v>8339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8" t="s">
        <v>8319</v>
      </c>
      <c r="R1481" t="s">
        <v>8339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8" t="s">
        <v>8319</v>
      </c>
      <c r="R1482" t="s">
        <v>8339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8" t="s">
        <v>8319</v>
      </c>
      <c r="R1483" t="s">
        <v>8321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8" t="s">
        <v>8319</v>
      </c>
      <c r="R1484" t="s">
        <v>8321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8" t="s">
        <v>8319</v>
      </c>
      <c r="R1485" t="s">
        <v>8321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8" t="s">
        <v>8319</v>
      </c>
      <c r="R1486" t="s">
        <v>8321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8" t="s">
        <v>8319</v>
      </c>
      <c r="R1487" t="s">
        <v>8321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7.6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8" t="s">
        <v>8319</v>
      </c>
      <c r="R1488" t="s">
        <v>8321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8" t="s">
        <v>8319</v>
      </c>
      <c r="R1489" t="s">
        <v>8321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8" t="s">
        <v>8319</v>
      </c>
      <c r="R1490" t="s">
        <v>8321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8" t="s">
        <v>8319</v>
      </c>
      <c r="R1491" t="s">
        <v>8321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8" t="s">
        <v>8319</v>
      </c>
      <c r="R1492" t="s">
        <v>8321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8" t="s">
        <v>8319</v>
      </c>
      <c r="R1493" t="s">
        <v>8321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7.6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8" t="s">
        <v>8319</v>
      </c>
      <c r="R1494" t="s">
        <v>8321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8.8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8" t="s">
        <v>8319</v>
      </c>
      <c r="R1495" t="s">
        <v>8321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3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8" t="s">
        <v>8319</v>
      </c>
      <c r="R1496" t="s">
        <v>8321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8.8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8" t="s">
        <v>8319</v>
      </c>
      <c r="R1497" t="s">
        <v>8321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8" t="s">
        <v>8319</v>
      </c>
      <c r="R1498" t="s">
        <v>8321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3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8" t="s">
        <v>8319</v>
      </c>
      <c r="R1499" t="s">
        <v>8321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8" t="s">
        <v>8319</v>
      </c>
      <c r="R1500" t="s">
        <v>8321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3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8" t="s">
        <v>8319</v>
      </c>
      <c r="R1501" t="s">
        <v>8321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8" t="s">
        <v>8319</v>
      </c>
      <c r="R1502" t="s">
        <v>8321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8.8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8" t="s">
        <v>8335</v>
      </c>
      <c r="R1503" t="s">
        <v>8336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8" t="s">
        <v>8335</v>
      </c>
      <c r="R1504" t="s">
        <v>8336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3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8" t="s">
        <v>8335</v>
      </c>
      <c r="R1505" t="s">
        <v>8336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3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8" t="s">
        <v>8335</v>
      </c>
      <c r="R1506" t="s">
        <v>8336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7.6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8" t="s">
        <v>8335</v>
      </c>
      <c r="R1507" t="s">
        <v>8336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8" t="s">
        <v>8335</v>
      </c>
      <c r="R1508" t="s">
        <v>8336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57.6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8" t="s">
        <v>8335</v>
      </c>
      <c r="R1509" t="s">
        <v>8336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8" t="s">
        <v>8335</v>
      </c>
      <c r="R1510" t="s">
        <v>8336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8" t="s">
        <v>8335</v>
      </c>
      <c r="R1511" t="s">
        <v>8336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8" t="s">
        <v>8335</v>
      </c>
      <c r="R1512" t="s">
        <v>8336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57.6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8" t="s">
        <v>8335</v>
      </c>
      <c r="R1513" t="s">
        <v>8336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8" t="s">
        <v>8335</v>
      </c>
      <c r="R1514" t="s">
        <v>8336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8" t="s">
        <v>8335</v>
      </c>
      <c r="R1515" t="s">
        <v>8336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3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8" t="s">
        <v>8335</v>
      </c>
      <c r="R1516" t="s">
        <v>8336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8" t="s">
        <v>8335</v>
      </c>
      <c r="R1517" t="s">
        <v>8336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8" t="s">
        <v>8335</v>
      </c>
      <c r="R1518" t="s">
        <v>8336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8" t="s">
        <v>8335</v>
      </c>
      <c r="R1519" t="s">
        <v>8336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8.8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8" t="s">
        <v>8335</v>
      </c>
      <c r="R1520" t="s">
        <v>8336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8" t="s">
        <v>8335</v>
      </c>
      <c r="R1521" t="s">
        <v>8336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8.8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8" t="s">
        <v>8335</v>
      </c>
      <c r="R1522" t="s">
        <v>8336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8" t="s">
        <v>8335</v>
      </c>
      <c r="R1523" t="s">
        <v>8336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7.6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8" t="s">
        <v>8335</v>
      </c>
      <c r="R1524" t="s">
        <v>8336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8" t="s">
        <v>8335</v>
      </c>
      <c r="R1525" t="s">
        <v>8336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8" t="s">
        <v>8335</v>
      </c>
      <c r="R1526" t="s">
        <v>8336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8" t="s">
        <v>8335</v>
      </c>
      <c r="R1527" t="s">
        <v>8336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8" t="s">
        <v>8335</v>
      </c>
      <c r="R1528" t="s">
        <v>8336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8" t="s">
        <v>8335</v>
      </c>
      <c r="R1529" t="s">
        <v>8336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8.8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8" t="s">
        <v>8335</v>
      </c>
      <c r="R1530" t="s">
        <v>8336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28.8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8" t="s">
        <v>8335</v>
      </c>
      <c r="R1531" t="s">
        <v>8336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7.6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8" t="s">
        <v>8335</v>
      </c>
      <c r="R1532" t="s">
        <v>8336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7.6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8" t="s">
        <v>8335</v>
      </c>
      <c r="R1533" t="s">
        <v>8336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8" t="s">
        <v>8335</v>
      </c>
      <c r="R1534" t="s">
        <v>8336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3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8" t="s">
        <v>8335</v>
      </c>
      <c r="R1535" t="s">
        <v>8336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8" t="s">
        <v>8335</v>
      </c>
      <c r="R1536" t="s">
        <v>8336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3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8" t="s">
        <v>8335</v>
      </c>
      <c r="R1537" t="s">
        <v>8336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7.6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8" t="s">
        <v>8335</v>
      </c>
      <c r="R1538" t="s">
        <v>8336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8" t="s">
        <v>8335</v>
      </c>
      <c r="R1539" t="s">
        <v>8336</v>
      </c>
      <c r="S1539" s="12">
        <f t="shared" ref="S1539:S1602" si="122">( ( (J1539/60)/60)/24)+DATE(1970,1,1)</f>
        <v>42552.315127314811</v>
      </c>
      <c r="T1539" s="12">
        <f t="shared" ref="T1539:T1602" si="123">( ( (I1539/60)/60)/24)+DATE(1970,1,1)</f>
        <v>42588.75</v>
      </c>
      <c r="U1539">
        <f t="shared" ref="U1539:U1602" si="124">YEAR(S1539)</f>
        <v>2016</v>
      </c>
    </row>
    <row r="1540" spans="1:21" ht="43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8" t="s">
        <v>8335</v>
      </c>
      <c r="R1540" t="s">
        <v>8336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8" t="s">
        <v>8335</v>
      </c>
      <c r="R1541" t="s">
        <v>8336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8" t="s">
        <v>8335</v>
      </c>
      <c r="R1542" t="s">
        <v>8336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8" t="s">
        <v>8335</v>
      </c>
      <c r="R1543" t="s">
        <v>8340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3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8" t="s">
        <v>8335</v>
      </c>
      <c r="R1544" t="s">
        <v>8340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8" t="s">
        <v>8335</v>
      </c>
      <c r="R1545" t="s">
        <v>8340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8" t="s">
        <v>8335</v>
      </c>
      <c r="R1546" t="s">
        <v>8340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8" t="s">
        <v>8335</v>
      </c>
      <c r="R1547" t="s">
        <v>8340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8" t="s">
        <v>8335</v>
      </c>
      <c r="R1548" t="s">
        <v>8340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8" t="s">
        <v>8335</v>
      </c>
      <c r="R1549" t="s">
        <v>8340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8.8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8" t="s">
        <v>8335</v>
      </c>
      <c r="R1550" t="s">
        <v>8340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8" t="s">
        <v>8335</v>
      </c>
      <c r="R1551" t="s">
        <v>8340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57.6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8" t="s">
        <v>8335</v>
      </c>
      <c r="R1552" t="s">
        <v>8340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3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8" t="s">
        <v>8335</v>
      </c>
      <c r="R1553" t="s">
        <v>8340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8" t="s">
        <v>8335</v>
      </c>
      <c r="R1554" t="s">
        <v>8340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8" t="s">
        <v>8335</v>
      </c>
      <c r="R1555" t="s">
        <v>8340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7.6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8" t="s">
        <v>8335</v>
      </c>
      <c r="R1556" t="s">
        <v>8340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8" t="s">
        <v>8335</v>
      </c>
      <c r="R1557" t="s">
        <v>8340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8" t="s">
        <v>8335</v>
      </c>
      <c r="R1558" t="s">
        <v>8340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8" t="s">
        <v>8335</v>
      </c>
      <c r="R1559" t="s">
        <v>8340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3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8" t="s">
        <v>8335</v>
      </c>
      <c r="R1560" t="s">
        <v>8340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8.8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8" t="s">
        <v>8335</v>
      </c>
      <c r="R1561" t="s">
        <v>8340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8" t="s">
        <v>8335</v>
      </c>
      <c r="R1562" t="s">
        <v>8340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3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8" t="s">
        <v>8319</v>
      </c>
      <c r="R1563" t="s">
        <v>8341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7.6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8" t="s">
        <v>8319</v>
      </c>
      <c r="R1564" t="s">
        <v>8341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8" t="s">
        <v>8319</v>
      </c>
      <c r="R1565" t="s">
        <v>8341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3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8" t="s">
        <v>8319</v>
      </c>
      <c r="R1566" t="s">
        <v>8341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8" t="s">
        <v>8319</v>
      </c>
      <c r="R1567" t="s">
        <v>8341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8" t="s">
        <v>8319</v>
      </c>
      <c r="R1568" t="s">
        <v>8341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8" t="s">
        <v>8319</v>
      </c>
      <c r="R1569" t="s">
        <v>8341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8" t="s">
        <v>8319</v>
      </c>
      <c r="R1570" t="s">
        <v>8341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8" t="s">
        <v>8319</v>
      </c>
      <c r="R1571" t="s">
        <v>8341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8.8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8" t="s">
        <v>8319</v>
      </c>
      <c r="R1572" t="s">
        <v>8341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7.6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8" t="s">
        <v>8319</v>
      </c>
      <c r="R1573" t="s">
        <v>8341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8" t="s">
        <v>8319</v>
      </c>
      <c r="R1574" t="s">
        <v>8341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3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8" t="s">
        <v>8319</v>
      </c>
      <c r="R1575" t="s">
        <v>8341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8" t="s">
        <v>8319</v>
      </c>
      <c r="R1576" t="s">
        <v>8341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8" t="s">
        <v>8319</v>
      </c>
      <c r="R1577" t="s">
        <v>8341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8.8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8" t="s">
        <v>8319</v>
      </c>
      <c r="R1578" t="s">
        <v>8341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8" t="s">
        <v>8319</v>
      </c>
      <c r="R1579" t="s">
        <v>8341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7.6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8" t="s">
        <v>8319</v>
      </c>
      <c r="R1580" t="s">
        <v>8341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8.8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8" t="s">
        <v>8319</v>
      </c>
      <c r="R1581" t="s">
        <v>8341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8" t="s">
        <v>8319</v>
      </c>
      <c r="R1582" t="s">
        <v>8341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3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8" t="s">
        <v>8335</v>
      </c>
      <c r="R1583" t="s">
        <v>8342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8.8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8" t="s">
        <v>8335</v>
      </c>
      <c r="R1584" t="s">
        <v>8342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57.6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8" t="s">
        <v>8335</v>
      </c>
      <c r="R1585" t="s">
        <v>8342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3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8" t="s">
        <v>8335</v>
      </c>
      <c r="R1586" t="s">
        <v>8342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7.6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8" t="s">
        <v>8335</v>
      </c>
      <c r="R1587" t="s">
        <v>8342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8.8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8" t="s">
        <v>8335</v>
      </c>
      <c r="R1588" t="s">
        <v>8342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7.6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8" t="s">
        <v>8335</v>
      </c>
      <c r="R1589" t="s">
        <v>8342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8.8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8" t="s">
        <v>8335</v>
      </c>
      <c r="R1590" t="s">
        <v>8342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8" t="s">
        <v>8335</v>
      </c>
      <c r="R1591" t="s">
        <v>8342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8" t="s">
        <v>8335</v>
      </c>
      <c r="R1592" t="s">
        <v>8342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57.6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8" t="s">
        <v>8335</v>
      </c>
      <c r="R1593" t="s">
        <v>8342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8.8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8" t="s">
        <v>8335</v>
      </c>
      <c r="R1594" t="s">
        <v>8342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8.8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8" t="s">
        <v>8335</v>
      </c>
      <c r="R1595" t="s">
        <v>8342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8.8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8" t="s">
        <v>8335</v>
      </c>
      <c r="R1596" t="s">
        <v>8342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8" t="s">
        <v>8335</v>
      </c>
      <c r="R1597" t="s">
        <v>8342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3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8" t="s">
        <v>8335</v>
      </c>
      <c r="R1598" t="s">
        <v>8342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3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8" t="s">
        <v>8335</v>
      </c>
      <c r="R1599" t="s">
        <v>8342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7.6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8" t="s">
        <v>8335</v>
      </c>
      <c r="R1600" t="s">
        <v>8342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8" t="s">
        <v>8335</v>
      </c>
      <c r="R1601" t="s">
        <v>8342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3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8" t="s">
        <v>8335</v>
      </c>
      <c r="R1602" t="s">
        <v>8342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8" t="s">
        <v>8322</v>
      </c>
      <c r="R1603" t="s">
        <v>8323</v>
      </c>
      <c r="S1603" s="12">
        <f t="shared" ref="S1603:S1666" si="127">( ( (J1603/60)/60)/24)+DATE(1970,1,1)</f>
        <v>40638.092974537038</v>
      </c>
      <c r="T1603" s="12">
        <f t="shared" ref="T1603:T1666" si="128">( ( (I1603/60)/60)/24)+DATE(1970,1,1)</f>
        <v>40668.092974537038</v>
      </c>
      <c r="U1603">
        <f t="shared" ref="U1603:U1666" si="129">YEAR(S1603)</f>
        <v>2011</v>
      </c>
    </row>
    <row r="1604" spans="1:21" ht="43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8" t="s">
        <v>8322</v>
      </c>
      <c r="R1604" t="s">
        <v>8323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8.8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8" t="s">
        <v>8322</v>
      </c>
      <c r="R1605" t="s">
        <v>8323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8" t="s">
        <v>8322</v>
      </c>
      <c r="R1606" t="s">
        <v>8323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8" t="s">
        <v>8322</v>
      </c>
      <c r="R1607" t="s">
        <v>8323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3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8" t="s">
        <v>8322</v>
      </c>
      <c r="R1608" t="s">
        <v>8323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8" t="s">
        <v>8322</v>
      </c>
      <c r="R1609" t="s">
        <v>8323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8.8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8" t="s">
        <v>8322</v>
      </c>
      <c r="R1610" t="s">
        <v>8323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8" t="s">
        <v>8322</v>
      </c>
      <c r="R1611" t="s">
        <v>8323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8.8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8" t="s">
        <v>8322</v>
      </c>
      <c r="R1612" t="s">
        <v>8323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8" t="s">
        <v>8322</v>
      </c>
      <c r="R1613" t="s">
        <v>8323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8" t="s">
        <v>8322</v>
      </c>
      <c r="R1614" t="s">
        <v>8323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8" t="s">
        <v>8322</v>
      </c>
      <c r="R1615" t="s">
        <v>8323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8" t="s">
        <v>8322</v>
      </c>
      <c r="R1616" t="s">
        <v>8323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8" t="s">
        <v>8322</v>
      </c>
      <c r="R1617" t="s">
        <v>8323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8" t="s">
        <v>8322</v>
      </c>
      <c r="R1618" t="s">
        <v>8323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8.8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8" t="s">
        <v>8322</v>
      </c>
      <c r="R1619" t="s">
        <v>8323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3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8" t="s">
        <v>8322</v>
      </c>
      <c r="R1620" t="s">
        <v>8323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8" t="s">
        <v>8322</v>
      </c>
      <c r="R1621" t="s">
        <v>8323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8.8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8" t="s">
        <v>8322</v>
      </c>
      <c r="R1622" t="s">
        <v>8323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8" t="s">
        <v>8322</v>
      </c>
      <c r="R1623" t="s">
        <v>8323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8" t="s">
        <v>8322</v>
      </c>
      <c r="R1624" t="s">
        <v>8323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8" t="s">
        <v>8322</v>
      </c>
      <c r="R1625" t="s">
        <v>8323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3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8" t="s">
        <v>8322</v>
      </c>
      <c r="R1626" t="s">
        <v>8323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7.6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8" t="s">
        <v>8322</v>
      </c>
      <c r="R1627" t="s">
        <v>8323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8" t="s">
        <v>8322</v>
      </c>
      <c r="R1628" t="s">
        <v>8323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8" t="s">
        <v>8322</v>
      </c>
      <c r="R1629" t="s">
        <v>8323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8.8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8" t="s">
        <v>8322</v>
      </c>
      <c r="R1630" t="s">
        <v>8323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8.8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8" t="s">
        <v>8322</v>
      </c>
      <c r="R1631" t="s">
        <v>8323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8" t="s">
        <v>8322</v>
      </c>
      <c r="R1632" t="s">
        <v>8323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8" t="s">
        <v>8322</v>
      </c>
      <c r="R1633" t="s">
        <v>8323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3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8" t="s">
        <v>8322</v>
      </c>
      <c r="R1634" t="s">
        <v>8323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8" t="s">
        <v>8322</v>
      </c>
      <c r="R1635" t="s">
        <v>8323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3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8" t="s">
        <v>8322</v>
      </c>
      <c r="R1636" t="s">
        <v>8323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7.6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8" t="s">
        <v>8322</v>
      </c>
      <c r="R1637" t="s">
        <v>8323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8" t="s">
        <v>8322</v>
      </c>
      <c r="R1638" t="s">
        <v>8323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8" t="s">
        <v>8322</v>
      </c>
      <c r="R1639" t="s">
        <v>8323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8.8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8" t="s">
        <v>8322</v>
      </c>
      <c r="R1640" t="s">
        <v>8323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8" t="s">
        <v>8322</v>
      </c>
      <c r="R1641" t="s">
        <v>8323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8" t="s">
        <v>8322</v>
      </c>
      <c r="R1642" t="s">
        <v>8323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8.8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8" t="s">
        <v>8322</v>
      </c>
      <c r="R1643" t="s">
        <v>8343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8" t="s">
        <v>8322</v>
      </c>
      <c r="R1644" t="s">
        <v>8343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8.8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8" t="s">
        <v>8322</v>
      </c>
      <c r="R1645" t="s">
        <v>8343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8" t="s">
        <v>8322</v>
      </c>
      <c r="R1646" t="s">
        <v>8343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8" t="s">
        <v>8322</v>
      </c>
      <c r="R1647" t="s">
        <v>8343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57.6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8" t="s">
        <v>8322</v>
      </c>
      <c r="R1648" t="s">
        <v>8343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8" t="s">
        <v>8322</v>
      </c>
      <c r="R1649" t="s">
        <v>8343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8" t="s">
        <v>8322</v>
      </c>
      <c r="R1650" t="s">
        <v>8343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8" t="s">
        <v>8322</v>
      </c>
      <c r="R1651" t="s">
        <v>8343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3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8" t="s">
        <v>8322</v>
      </c>
      <c r="R1652" t="s">
        <v>8343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8" t="s">
        <v>8322</v>
      </c>
      <c r="R1653" t="s">
        <v>8343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8" t="s">
        <v>8322</v>
      </c>
      <c r="R1654" t="s">
        <v>8343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8" t="s">
        <v>8322</v>
      </c>
      <c r="R1655" t="s">
        <v>8343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8" t="s">
        <v>8322</v>
      </c>
      <c r="R1656" t="s">
        <v>8343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8.8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8" t="s">
        <v>8322</v>
      </c>
      <c r="R1657" t="s">
        <v>8343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7.6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8" t="s">
        <v>8322</v>
      </c>
      <c r="R1658" t="s">
        <v>8343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3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8" t="s">
        <v>8322</v>
      </c>
      <c r="R1659" t="s">
        <v>8343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8" t="s">
        <v>8322</v>
      </c>
      <c r="R1660" t="s">
        <v>8343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3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8" t="s">
        <v>8322</v>
      </c>
      <c r="R1661" t="s">
        <v>8343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57.6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8" t="s">
        <v>8322</v>
      </c>
      <c r="R1662" t="s">
        <v>8343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57.6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8" t="s">
        <v>8322</v>
      </c>
      <c r="R1663" t="s">
        <v>8343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3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8" t="s">
        <v>8322</v>
      </c>
      <c r="R1664" t="s">
        <v>8343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3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8" t="s">
        <v>8322</v>
      </c>
      <c r="R1665" t="s">
        <v>8343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8" t="s">
        <v>8322</v>
      </c>
      <c r="R1666" t="s">
        <v>8343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8" t="s">
        <v>8322</v>
      </c>
      <c r="R1667" t="s">
        <v>8343</v>
      </c>
      <c r="S1667" s="12">
        <f t="shared" ref="S1667:S1730" si="132">( ( (J1667/60)/60)/24)+DATE(1970,1,1)</f>
        <v>40564.649456018517</v>
      </c>
      <c r="T1667" s="12">
        <f t="shared" ref="T1667:T1730" si="133">( ( (I1667/60)/60)/24)+DATE(1970,1,1)</f>
        <v>40596.125</v>
      </c>
      <c r="U1667">
        <f t="shared" ref="U1667:U1730" si="134">YEAR(S1667)</f>
        <v>2011</v>
      </c>
    </row>
    <row r="1668" spans="1:21" ht="43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8" t="s">
        <v>8322</v>
      </c>
      <c r="R1668" t="s">
        <v>8343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8" t="s">
        <v>8322</v>
      </c>
      <c r="R1669" t="s">
        <v>8343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8" t="s">
        <v>8322</v>
      </c>
      <c r="R1670" t="s">
        <v>8343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7.6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8" t="s">
        <v>8322</v>
      </c>
      <c r="R1671" t="s">
        <v>8343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7.6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8" t="s">
        <v>8322</v>
      </c>
      <c r="R1672" t="s">
        <v>8343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8.8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8" t="s">
        <v>8322</v>
      </c>
      <c r="R1673" t="s">
        <v>8343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3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8" t="s">
        <v>8322</v>
      </c>
      <c r="R1674" t="s">
        <v>8343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8" t="s">
        <v>8322</v>
      </c>
      <c r="R1675" t="s">
        <v>8343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8" t="s">
        <v>8322</v>
      </c>
      <c r="R1676" t="s">
        <v>8343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8.8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8" t="s">
        <v>8322</v>
      </c>
      <c r="R1677" t="s">
        <v>8343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8.8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8" t="s">
        <v>8322</v>
      </c>
      <c r="R1678" t="s">
        <v>8343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8" t="s">
        <v>8322</v>
      </c>
      <c r="R1679" t="s">
        <v>8343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8" t="s">
        <v>8322</v>
      </c>
      <c r="R1680" t="s">
        <v>8343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7.6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8" t="s">
        <v>8322</v>
      </c>
      <c r="R1681" t="s">
        <v>8343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8.8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8" t="s">
        <v>8322</v>
      </c>
      <c r="R1682" t="s">
        <v>8343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3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8" t="s">
        <v>8322</v>
      </c>
      <c r="R1683" t="s">
        <v>8344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3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8" t="s">
        <v>8322</v>
      </c>
      <c r="R1684" t="s">
        <v>8344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8" t="s">
        <v>8322</v>
      </c>
      <c r="R1685" t="s">
        <v>8344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8.8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8" t="s">
        <v>8322</v>
      </c>
      <c r="R1686" t="s">
        <v>8344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8" t="s">
        <v>8322</v>
      </c>
      <c r="R1687" t="s">
        <v>8344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8" t="s">
        <v>8322</v>
      </c>
      <c r="R1688" t="s">
        <v>8344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8" t="s">
        <v>8322</v>
      </c>
      <c r="R1689" t="s">
        <v>8344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7.6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8" t="s">
        <v>8322</v>
      </c>
      <c r="R1690" t="s">
        <v>8344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8.8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8" t="s">
        <v>8322</v>
      </c>
      <c r="R1691" t="s">
        <v>8344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8" t="s">
        <v>8322</v>
      </c>
      <c r="R1692" t="s">
        <v>8344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8" t="s">
        <v>8322</v>
      </c>
      <c r="R1693" t="s">
        <v>8344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8" t="s">
        <v>8322</v>
      </c>
      <c r="R1694" t="s">
        <v>8344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3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8" t="s">
        <v>8322</v>
      </c>
      <c r="R1695" t="s">
        <v>8344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3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8" t="s">
        <v>8322</v>
      </c>
      <c r="R1696" t="s">
        <v>8344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7.6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8" t="s">
        <v>8322</v>
      </c>
      <c r="R1697" t="s">
        <v>8344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3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8" t="s">
        <v>8322</v>
      </c>
      <c r="R1698" t="s">
        <v>8344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8" t="s">
        <v>8322</v>
      </c>
      <c r="R1699" t="s">
        <v>8344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8" t="s">
        <v>8322</v>
      </c>
      <c r="R1700" t="s">
        <v>8344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3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8" t="s">
        <v>8322</v>
      </c>
      <c r="R1701" t="s">
        <v>8344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8" t="s">
        <v>8322</v>
      </c>
      <c r="R1702" t="s">
        <v>8344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8" t="s">
        <v>8322</v>
      </c>
      <c r="R1703" t="s">
        <v>8344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8.8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8" t="s">
        <v>8322</v>
      </c>
      <c r="R1704" t="s">
        <v>8344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8" t="s">
        <v>8322</v>
      </c>
      <c r="R1705" t="s">
        <v>8344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3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8" t="s">
        <v>8322</v>
      </c>
      <c r="R1706" t="s">
        <v>8344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8" t="s">
        <v>8322</v>
      </c>
      <c r="R1707" t="s">
        <v>8344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8" t="s">
        <v>8322</v>
      </c>
      <c r="R1708" t="s">
        <v>8344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8" t="s">
        <v>8322</v>
      </c>
      <c r="R1709" t="s">
        <v>8344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7.6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8" t="s">
        <v>8322</v>
      </c>
      <c r="R1710" t="s">
        <v>8344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8" t="s">
        <v>8322</v>
      </c>
      <c r="R1711" t="s">
        <v>8344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8.8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8" t="s">
        <v>8322</v>
      </c>
      <c r="R1712" t="s">
        <v>8344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8" t="s">
        <v>8322</v>
      </c>
      <c r="R1713" t="s">
        <v>8344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7.6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8" t="s">
        <v>8322</v>
      </c>
      <c r="R1714" t="s">
        <v>8344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7.6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8" t="s">
        <v>8322</v>
      </c>
      <c r="R1715" t="s">
        <v>8344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8" t="s">
        <v>8322</v>
      </c>
      <c r="R1716" t="s">
        <v>8344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8" t="s">
        <v>8322</v>
      </c>
      <c r="R1717" t="s">
        <v>8344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3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8" t="s">
        <v>8322</v>
      </c>
      <c r="R1718" t="s">
        <v>8344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8" t="s">
        <v>8322</v>
      </c>
      <c r="R1719" t="s">
        <v>8344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8" t="s">
        <v>8322</v>
      </c>
      <c r="R1720" t="s">
        <v>8344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8" t="s">
        <v>8322</v>
      </c>
      <c r="R1721" t="s">
        <v>8344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8" t="s">
        <v>8322</v>
      </c>
      <c r="R1722" t="s">
        <v>8344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8" t="s">
        <v>8322</v>
      </c>
      <c r="R1723" t="s">
        <v>8344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8" t="s">
        <v>8322</v>
      </c>
      <c r="R1724" t="s">
        <v>8344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7.6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8" t="s">
        <v>8322</v>
      </c>
      <c r="R1725" t="s">
        <v>8344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8" t="s">
        <v>8322</v>
      </c>
      <c r="R1726" t="s">
        <v>8344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8" t="s">
        <v>8322</v>
      </c>
      <c r="R1727" t="s">
        <v>8344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8.8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8" t="s">
        <v>8322</v>
      </c>
      <c r="R1728" t="s">
        <v>8344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8" t="s">
        <v>8322</v>
      </c>
      <c r="R1729" t="s">
        <v>8344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3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8" t="s">
        <v>8322</v>
      </c>
      <c r="R1730" t="s">
        <v>8344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8" t="s">
        <v>8322</v>
      </c>
      <c r="R1731" t="s">
        <v>8344</v>
      </c>
      <c r="S1731" s="12">
        <f t="shared" ref="S1731:S1794" si="137">( ( (J1731/60)/60)/24)+DATE(1970,1,1)</f>
        <v>42471.052152777775</v>
      </c>
      <c r="T1731" s="12">
        <f t="shared" ref="T1731:T1794" si="138">( ( (I1731/60)/60)/24)+DATE(1970,1,1)</f>
        <v>42531.052152777775</v>
      </c>
      <c r="U1731">
        <f t="shared" ref="U1731:U1794" si="139">YEAR(S1731)</f>
        <v>2016</v>
      </c>
    </row>
    <row r="1732" spans="1:21" ht="43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8" t="s">
        <v>8322</v>
      </c>
      <c r="R1732" t="s">
        <v>8344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8.8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8" t="s">
        <v>8322</v>
      </c>
      <c r="R1733" t="s">
        <v>8344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8" t="s">
        <v>8322</v>
      </c>
      <c r="R1734" t="s">
        <v>8344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8" t="s">
        <v>8322</v>
      </c>
      <c r="R1735" t="s">
        <v>8344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8" t="s">
        <v>8322</v>
      </c>
      <c r="R1736" t="s">
        <v>8344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8" t="s">
        <v>8322</v>
      </c>
      <c r="R1737" t="s">
        <v>8344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8.8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8" t="s">
        <v>8322</v>
      </c>
      <c r="R1738" t="s">
        <v>8344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8" t="s">
        <v>8322</v>
      </c>
      <c r="R1739" t="s">
        <v>8344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8.8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8" t="s">
        <v>8322</v>
      </c>
      <c r="R1740" t="s">
        <v>8344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8" t="s">
        <v>8322</v>
      </c>
      <c r="R1741" t="s">
        <v>8344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8" t="s">
        <v>8322</v>
      </c>
      <c r="R1742" t="s">
        <v>8344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8.8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8" t="s">
        <v>8335</v>
      </c>
      <c r="R1743" t="s">
        <v>8336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8" t="s">
        <v>8335</v>
      </c>
      <c r="R1744" t="s">
        <v>8336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8" t="s">
        <v>8335</v>
      </c>
      <c r="R1745" t="s">
        <v>8336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3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8" t="s">
        <v>8335</v>
      </c>
      <c r="R1746" t="s">
        <v>8336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8" t="s">
        <v>8335</v>
      </c>
      <c r="R1747" t="s">
        <v>8336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7.6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8" t="s">
        <v>8335</v>
      </c>
      <c r="R1748" t="s">
        <v>8336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8" t="s">
        <v>8335</v>
      </c>
      <c r="R1749" t="s">
        <v>8336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8.8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8" t="s">
        <v>8335</v>
      </c>
      <c r="R1750" t="s">
        <v>8336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8.8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8" t="s">
        <v>8335</v>
      </c>
      <c r="R1751" t="s">
        <v>8336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8" t="s">
        <v>8335</v>
      </c>
      <c r="R1752" t="s">
        <v>8336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8.8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8" t="s">
        <v>8335</v>
      </c>
      <c r="R1753" t="s">
        <v>8336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8.8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8" t="s">
        <v>8335</v>
      </c>
      <c r="R1754" t="s">
        <v>8336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8" t="s">
        <v>8335</v>
      </c>
      <c r="R1755" t="s">
        <v>8336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8" t="s">
        <v>8335</v>
      </c>
      <c r="R1756" t="s">
        <v>8336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8" t="s">
        <v>8335</v>
      </c>
      <c r="R1757" t="s">
        <v>8336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8" t="s">
        <v>8335</v>
      </c>
      <c r="R1758" t="s">
        <v>8336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28.8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8" t="s">
        <v>8335</v>
      </c>
      <c r="R1759" t="s">
        <v>8336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7.6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8" t="s">
        <v>8335</v>
      </c>
      <c r="R1760" t="s">
        <v>8336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8.8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8" t="s">
        <v>8335</v>
      </c>
      <c r="R1761" t="s">
        <v>8336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3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8" t="s">
        <v>8335</v>
      </c>
      <c r="R1762" t="s">
        <v>8336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8.8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8" t="s">
        <v>8335</v>
      </c>
      <c r="R1763" t="s">
        <v>8336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28.8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8" t="s">
        <v>8335</v>
      </c>
      <c r="R1764" t="s">
        <v>8336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7.6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8" t="s">
        <v>8335</v>
      </c>
      <c r="R1765" t="s">
        <v>8336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8" t="s">
        <v>8335</v>
      </c>
      <c r="R1766" t="s">
        <v>8336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3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8" t="s">
        <v>8335</v>
      </c>
      <c r="R1767" t="s">
        <v>8336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8.8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8" t="s">
        <v>8335</v>
      </c>
      <c r="R1768" t="s">
        <v>8336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8.8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8" t="s">
        <v>8335</v>
      </c>
      <c r="R1769" t="s">
        <v>8336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8" t="s">
        <v>8335</v>
      </c>
      <c r="R1770" t="s">
        <v>8336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8" t="s">
        <v>8335</v>
      </c>
      <c r="R1771" t="s">
        <v>8336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8" t="s">
        <v>8335</v>
      </c>
      <c r="R1772" t="s">
        <v>8336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8" t="s">
        <v>8335</v>
      </c>
      <c r="R1773" t="s">
        <v>8336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3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8" t="s">
        <v>8335</v>
      </c>
      <c r="R1774" t="s">
        <v>8336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8" t="s">
        <v>8335</v>
      </c>
      <c r="R1775" t="s">
        <v>8336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8" t="s">
        <v>8335</v>
      </c>
      <c r="R1776" t="s">
        <v>8336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8" t="s">
        <v>8335</v>
      </c>
      <c r="R1777" t="s">
        <v>8336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3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8" t="s">
        <v>8335</v>
      </c>
      <c r="R1778" t="s">
        <v>8336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3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8" t="s">
        <v>8335</v>
      </c>
      <c r="R1779" t="s">
        <v>8336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8" t="s">
        <v>8335</v>
      </c>
      <c r="R1780" t="s">
        <v>8336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8" t="s">
        <v>8335</v>
      </c>
      <c r="R1781" t="s">
        <v>8336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8" t="s">
        <v>8335</v>
      </c>
      <c r="R1782" t="s">
        <v>8336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8" t="s">
        <v>8335</v>
      </c>
      <c r="R1783" t="s">
        <v>8336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7.6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8" t="s">
        <v>8335</v>
      </c>
      <c r="R1784" t="s">
        <v>8336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8" t="s">
        <v>8335</v>
      </c>
      <c r="R1785" t="s">
        <v>8336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8" t="s">
        <v>8335</v>
      </c>
      <c r="R1786" t="s">
        <v>8336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8" t="s">
        <v>8335</v>
      </c>
      <c r="R1787" t="s">
        <v>8336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8" t="s">
        <v>8335</v>
      </c>
      <c r="R1788" t="s">
        <v>8336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8" t="s">
        <v>8335</v>
      </c>
      <c r="R1789" t="s">
        <v>8336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8" t="s">
        <v>8335</v>
      </c>
      <c r="R1790" t="s">
        <v>8336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3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8" t="s">
        <v>8335</v>
      </c>
      <c r="R1791" t="s">
        <v>8336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8" t="s">
        <v>8335</v>
      </c>
      <c r="R1792" t="s">
        <v>8336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8.8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8" t="s">
        <v>8335</v>
      </c>
      <c r="R1793" t="s">
        <v>8336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8.8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8" t="s">
        <v>8335</v>
      </c>
      <c r="R1794" t="s">
        <v>8336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8" t="s">
        <v>8335</v>
      </c>
      <c r="R1795" t="s">
        <v>8336</v>
      </c>
      <c r="S1795" s="12">
        <f t="shared" ref="S1795:S1858" si="142">( ( (J1795/60)/60)/24)+DATE(1970,1,1)</f>
        <v>41940.89166666667</v>
      </c>
      <c r="T1795" s="12">
        <f t="shared" ref="T1795:T1858" si="143">( ( (I1795/60)/60)/24)+DATE(1970,1,1)</f>
        <v>41970.933333333334</v>
      </c>
      <c r="U1795">
        <f t="shared" ref="U1795:U1858" si="144">YEAR(S1795)</f>
        <v>2014</v>
      </c>
    </row>
    <row r="1796" spans="1:21" ht="43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8" t="s">
        <v>8335</v>
      </c>
      <c r="R1796" t="s">
        <v>8336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8" t="s">
        <v>8335</v>
      </c>
      <c r="R1797" t="s">
        <v>8336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57.6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8" t="s">
        <v>8335</v>
      </c>
      <c r="R1798" t="s">
        <v>8336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8" t="s">
        <v>8335</v>
      </c>
      <c r="R1799" t="s">
        <v>8336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8" t="s">
        <v>8335</v>
      </c>
      <c r="R1800" t="s">
        <v>8336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8.8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8" t="s">
        <v>8335</v>
      </c>
      <c r="R1801" t="s">
        <v>8336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3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8" t="s">
        <v>8335</v>
      </c>
      <c r="R1802" t="s">
        <v>8336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3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8" t="s">
        <v>8335</v>
      </c>
      <c r="R1803" t="s">
        <v>8336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3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8" t="s">
        <v>8335</v>
      </c>
      <c r="R1804" t="s">
        <v>8336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8" t="s">
        <v>8335</v>
      </c>
      <c r="R1805" t="s">
        <v>8336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8" t="s">
        <v>8335</v>
      </c>
      <c r="R1806" t="s">
        <v>8336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8" t="s">
        <v>8335</v>
      </c>
      <c r="R1807" t="s">
        <v>8336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8" t="s">
        <v>8335</v>
      </c>
      <c r="R1808" t="s">
        <v>8336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8.8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8" t="s">
        <v>8335</v>
      </c>
      <c r="R1809" t="s">
        <v>8336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8" t="s">
        <v>8335</v>
      </c>
      <c r="R1810" t="s">
        <v>8336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8" t="s">
        <v>8335</v>
      </c>
      <c r="R1811" t="s">
        <v>8336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8" t="s">
        <v>8335</v>
      </c>
      <c r="R1812" t="s">
        <v>8336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8" t="s">
        <v>8335</v>
      </c>
      <c r="R1813" t="s">
        <v>8336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8" t="s">
        <v>8335</v>
      </c>
      <c r="R1814" t="s">
        <v>8336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3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8" t="s">
        <v>8335</v>
      </c>
      <c r="R1815" t="s">
        <v>8336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3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8" t="s">
        <v>8335</v>
      </c>
      <c r="R1816" t="s">
        <v>8336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57.6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8" t="s">
        <v>8335</v>
      </c>
      <c r="R1817" t="s">
        <v>8336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8" t="s">
        <v>8335</v>
      </c>
      <c r="R1818" t="s">
        <v>8336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8.8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8" t="s">
        <v>8335</v>
      </c>
      <c r="R1819" t="s">
        <v>8336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8.8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8" t="s">
        <v>8335</v>
      </c>
      <c r="R1820" t="s">
        <v>8336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8" t="s">
        <v>8335</v>
      </c>
      <c r="R1821" t="s">
        <v>8336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7.6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8" t="s">
        <v>8335</v>
      </c>
      <c r="R1822" t="s">
        <v>8336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8" t="s">
        <v>8322</v>
      </c>
      <c r="R1823" t="s">
        <v>8323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8.8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8" t="s">
        <v>8322</v>
      </c>
      <c r="R1824" t="s">
        <v>8323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8" t="s">
        <v>8322</v>
      </c>
      <c r="R1825" t="s">
        <v>8323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8" t="s">
        <v>8322</v>
      </c>
      <c r="R1826" t="s">
        <v>8323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8" t="s">
        <v>8322</v>
      </c>
      <c r="R1827" t="s">
        <v>8323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8.8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8" t="s">
        <v>8322</v>
      </c>
      <c r="R1828" t="s">
        <v>8323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3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8" t="s">
        <v>8322</v>
      </c>
      <c r="R1829" t="s">
        <v>8323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7.6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8" t="s">
        <v>8322</v>
      </c>
      <c r="R1830" t="s">
        <v>8323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8" t="s">
        <v>8322</v>
      </c>
      <c r="R1831" t="s">
        <v>8323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8" t="s">
        <v>8322</v>
      </c>
      <c r="R1832" t="s">
        <v>8323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8" t="s">
        <v>8322</v>
      </c>
      <c r="R1833" t="s">
        <v>8323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8" t="s">
        <v>8322</v>
      </c>
      <c r="R1834" t="s">
        <v>8323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8" t="s">
        <v>8322</v>
      </c>
      <c r="R1835" t="s">
        <v>8323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8.8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8" t="s">
        <v>8322</v>
      </c>
      <c r="R1836" t="s">
        <v>8323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7.6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8" t="s">
        <v>8322</v>
      </c>
      <c r="R1837" t="s">
        <v>8323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28.8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8" t="s">
        <v>8322</v>
      </c>
      <c r="R1838" t="s">
        <v>8323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7.6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8" t="s">
        <v>8322</v>
      </c>
      <c r="R1839" t="s">
        <v>8323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8" t="s">
        <v>8322</v>
      </c>
      <c r="R1840" t="s">
        <v>8323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8" t="s">
        <v>8322</v>
      </c>
      <c r="R1841" t="s">
        <v>8323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8" t="s">
        <v>8322</v>
      </c>
      <c r="R1842" t="s">
        <v>8323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8.8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8" t="s">
        <v>8322</v>
      </c>
      <c r="R1843" t="s">
        <v>8323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8" t="s">
        <v>8322</v>
      </c>
      <c r="R1844" t="s">
        <v>8323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7.6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8" t="s">
        <v>8322</v>
      </c>
      <c r="R1845" t="s">
        <v>8323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8" t="s">
        <v>8322</v>
      </c>
      <c r="R1846" t="s">
        <v>8323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6.4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8" t="s">
        <v>8322</v>
      </c>
      <c r="R1847" t="s">
        <v>8323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8" t="s">
        <v>8322</v>
      </c>
      <c r="R1848" t="s">
        <v>8323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7.6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8" t="s">
        <v>8322</v>
      </c>
      <c r="R1849" t="s">
        <v>8323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8" t="s">
        <v>8322</v>
      </c>
      <c r="R1850" t="s">
        <v>8323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8.8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8" t="s">
        <v>8322</v>
      </c>
      <c r="R1851" t="s">
        <v>8323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8" t="s">
        <v>8322</v>
      </c>
      <c r="R1852" t="s">
        <v>8323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8" t="s">
        <v>8322</v>
      </c>
      <c r="R1853" t="s">
        <v>8323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3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8" t="s">
        <v>8322</v>
      </c>
      <c r="R1854" t="s">
        <v>8323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3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8" t="s">
        <v>8322</v>
      </c>
      <c r="R1855" t="s">
        <v>8323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8" t="s">
        <v>8322</v>
      </c>
      <c r="R1856" t="s">
        <v>8323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8" t="s">
        <v>8322</v>
      </c>
      <c r="R1857" t="s">
        <v>8323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7.6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8" t="s">
        <v>8322</v>
      </c>
      <c r="R1858" t="s">
        <v>8323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8" t="s">
        <v>8322</v>
      </c>
      <c r="R1859" t="s">
        <v>8323</v>
      </c>
      <c r="S1859" s="12">
        <f t="shared" ref="S1859:S1922" si="147">( ( (J1859/60)/60)/24)+DATE(1970,1,1)</f>
        <v>41864.76866898148</v>
      </c>
      <c r="T1859" s="12">
        <f t="shared" ref="T1859:T1922" si="148">( ( (I1859/60)/60)/24)+DATE(1970,1,1)</f>
        <v>41894.76866898148</v>
      </c>
      <c r="U1859">
        <f t="shared" ref="U1859:U1922" si="149">YEAR(S1859)</f>
        <v>2014</v>
      </c>
    </row>
    <row r="1860" spans="1:21" ht="57.6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8" t="s">
        <v>8322</v>
      </c>
      <c r="R1860" t="s">
        <v>8323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8.8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8" t="s">
        <v>8322</v>
      </c>
      <c r="R1861" t="s">
        <v>8323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8" t="s">
        <v>8322</v>
      </c>
      <c r="R1862" t="s">
        <v>8323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8" t="s">
        <v>8330</v>
      </c>
      <c r="R1863" t="s">
        <v>8332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8" t="s">
        <v>8330</v>
      </c>
      <c r="R1864" t="s">
        <v>8332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8" t="s">
        <v>8330</v>
      </c>
      <c r="R1865" t="s">
        <v>8332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3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8" t="s">
        <v>8330</v>
      </c>
      <c r="R1866" t="s">
        <v>8332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7.6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8" t="s">
        <v>8330</v>
      </c>
      <c r="R1867" t="s">
        <v>8332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8" t="s">
        <v>8330</v>
      </c>
      <c r="R1868" t="s">
        <v>8332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8" t="s">
        <v>8330</v>
      </c>
      <c r="R1869" t="s">
        <v>8332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8" t="s">
        <v>8330</v>
      </c>
      <c r="R1870" t="s">
        <v>8332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8" t="s">
        <v>8330</v>
      </c>
      <c r="R1871" t="s">
        <v>8332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8" t="s">
        <v>8330</v>
      </c>
      <c r="R1872" t="s">
        <v>8332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3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8" t="s">
        <v>8330</v>
      </c>
      <c r="R1873" t="s">
        <v>8332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8" t="s">
        <v>8330</v>
      </c>
      <c r="R1874" t="s">
        <v>8332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8" t="s">
        <v>8330</v>
      </c>
      <c r="R1875" t="s">
        <v>8332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7.6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8" t="s">
        <v>8330</v>
      </c>
      <c r="R1876" t="s">
        <v>8332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3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8" t="s">
        <v>8330</v>
      </c>
      <c r="R1877" t="s">
        <v>8332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8" t="s">
        <v>8330</v>
      </c>
      <c r="R1878" t="s">
        <v>8332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3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8" t="s">
        <v>8330</v>
      </c>
      <c r="R1879" t="s">
        <v>8332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7.6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8" t="s">
        <v>8330</v>
      </c>
      <c r="R1880" t="s">
        <v>8332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8" t="s">
        <v>8330</v>
      </c>
      <c r="R1881" t="s">
        <v>8332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8.8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8" t="s">
        <v>8330</v>
      </c>
      <c r="R1882" t="s">
        <v>8332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3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8" t="s">
        <v>8322</v>
      </c>
      <c r="R1883" t="s">
        <v>8326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3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8" t="s">
        <v>8322</v>
      </c>
      <c r="R1884" t="s">
        <v>8326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8" t="s">
        <v>8322</v>
      </c>
      <c r="R1885" t="s">
        <v>8326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8" t="s">
        <v>8322</v>
      </c>
      <c r="R1886" t="s">
        <v>8326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8" t="s">
        <v>8322</v>
      </c>
      <c r="R1887" t="s">
        <v>8326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8" t="s">
        <v>8322</v>
      </c>
      <c r="R1888" t="s">
        <v>8326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8" t="s">
        <v>8322</v>
      </c>
      <c r="R1889" t="s">
        <v>8326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7.6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8" t="s">
        <v>8322</v>
      </c>
      <c r="R1890" t="s">
        <v>8326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8" t="s">
        <v>8322</v>
      </c>
      <c r="R1891" t="s">
        <v>8326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8" t="s">
        <v>8322</v>
      </c>
      <c r="R1892" t="s">
        <v>8326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7.6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8" t="s">
        <v>8322</v>
      </c>
      <c r="R1893" t="s">
        <v>8326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8" t="s">
        <v>8322</v>
      </c>
      <c r="R1894" t="s">
        <v>8326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8" t="s">
        <v>8322</v>
      </c>
      <c r="R1895" t="s">
        <v>8326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8.8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8" t="s">
        <v>8322</v>
      </c>
      <c r="R1896" t="s">
        <v>8326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7.6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8" t="s">
        <v>8322</v>
      </c>
      <c r="R1897" t="s">
        <v>8326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8" t="s">
        <v>8322</v>
      </c>
      <c r="R1898" t="s">
        <v>8326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8" t="s">
        <v>8322</v>
      </c>
      <c r="R1899" t="s">
        <v>8326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8" t="s">
        <v>8322</v>
      </c>
      <c r="R1900" t="s">
        <v>8326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8" t="s">
        <v>8322</v>
      </c>
      <c r="R1901" t="s">
        <v>8326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57.6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8" t="s">
        <v>8322</v>
      </c>
      <c r="R1902" t="s">
        <v>8326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8" t="s">
        <v>8316</v>
      </c>
      <c r="R1903" t="s">
        <v>8345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3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8" t="s">
        <v>8316</v>
      </c>
      <c r="R1904" t="s">
        <v>8345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8" t="s">
        <v>8316</v>
      </c>
      <c r="R1905" t="s">
        <v>8345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8" t="s">
        <v>8316</v>
      </c>
      <c r="R1906" t="s">
        <v>8345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7.6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8" t="s">
        <v>8316</v>
      </c>
      <c r="R1907" t="s">
        <v>8345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8" t="s">
        <v>8316</v>
      </c>
      <c r="R1908" t="s">
        <v>8345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8" t="s">
        <v>8316</v>
      </c>
      <c r="R1909" t="s">
        <v>8345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8" t="s">
        <v>8316</v>
      </c>
      <c r="R1910" t="s">
        <v>8345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8" t="s">
        <v>8316</v>
      </c>
      <c r="R1911" t="s">
        <v>8345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8" t="s">
        <v>8316</v>
      </c>
      <c r="R1912" t="s">
        <v>8345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7.6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8" t="s">
        <v>8316</v>
      </c>
      <c r="R1913" t="s">
        <v>8345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8" t="s">
        <v>8316</v>
      </c>
      <c r="R1914" t="s">
        <v>8345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8.8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8" t="s">
        <v>8316</v>
      </c>
      <c r="R1915" t="s">
        <v>8345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8" t="s">
        <v>8316</v>
      </c>
      <c r="R1916" t="s">
        <v>8345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8" t="s">
        <v>8316</v>
      </c>
      <c r="R1917" t="s">
        <v>8345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8.8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8" t="s">
        <v>8316</v>
      </c>
      <c r="R1918" t="s">
        <v>8345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8.8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8" t="s">
        <v>8316</v>
      </c>
      <c r="R1919" t="s">
        <v>8345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8" t="s">
        <v>8316</v>
      </c>
      <c r="R1920" t="s">
        <v>8345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3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8" t="s">
        <v>8316</v>
      </c>
      <c r="R1921" t="s">
        <v>8345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8" t="s">
        <v>8316</v>
      </c>
      <c r="R1922" t="s">
        <v>8345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8.8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8" t="s">
        <v>8322</v>
      </c>
      <c r="R1923" t="s">
        <v>8326</v>
      </c>
      <c r="S1923" s="12">
        <f t="shared" ref="S1923:S1986" si="152">( ( (J1923/60)/60)/24)+DATE(1970,1,1)</f>
        <v>41074.221562500003</v>
      </c>
      <c r="T1923" s="12">
        <f t="shared" ref="T1923:T1986" si="153">( ( (I1923/60)/60)/24)+DATE(1970,1,1)</f>
        <v>41104.221562500003</v>
      </c>
      <c r="U1923">
        <f t="shared" ref="U1923:U1986" si="154">YEAR(S1923)</f>
        <v>2012</v>
      </c>
    </row>
    <row r="1924" spans="1:21" ht="43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8" t="s">
        <v>8322</v>
      </c>
      <c r="R1924" t="s">
        <v>8326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8" t="s">
        <v>8322</v>
      </c>
      <c r="R1925" t="s">
        <v>8326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7.6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8" t="s">
        <v>8322</v>
      </c>
      <c r="R1926" t="s">
        <v>8326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3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8" t="s">
        <v>8322</v>
      </c>
      <c r="R1927" t="s">
        <v>8326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7.6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8" t="s">
        <v>8322</v>
      </c>
      <c r="R1928" t="s">
        <v>8326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8" t="s">
        <v>8322</v>
      </c>
      <c r="R1929" t="s">
        <v>8326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8.8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8" t="s">
        <v>8322</v>
      </c>
      <c r="R1930" t="s">
        <v>8326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8" t="s">
        <v>8322</v>
      </c>
      <c r="R1931" t="s">
        <v>8326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8.8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8" t="s">
        <v>8322</v>
      </c>
      <c r="R1932" t="s">
        <v>8326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3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8" t="s">
        <v>8322</v>
      </c>
      <c r="R1933" t="s">
        <v>8326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7.6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8" t="s">
        <v>8322</v>
      </c>
      <c r="R1934" t="s">
        <v>8326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8" t="s">
        <v>8322</v>
      </c>
      <c r="R1935" t="s">
        <v>8326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8" t="s">
        <v>8322</v>
      </c>
      <c r="R1936" t="s">
        <v>8326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3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8" t="s">
        <v>8322</v>
      </c>
      <c r="R1937" t="s">
        <v>8326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8" t="s">
        <v>8322</v>
      </c>
      <c r="R1938" t="s">
        <v>8326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8" t="s">
        <v>8322</v>
      </c>
      <c r="R1939" t="s">
        <v>8326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8" t="s">
        <v>8322</v>
      </c>
      <c r="R1940" t="s">
        <v>8326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7.6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8" t="s">
        <v>8322</v>
      </c>
      <c r="R1941" t="s">
        <v>8326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8" t="s">
        <v>8322</v>
      </c>
      <c r="R1942" t="s">
        <v>8326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8" t="s">
        <v>8316</v>
      </c>
      <c r="R1943" t="s">
        <v>8346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8" t="s">
        <v>8316</v>
      </c>
      <c r="R1944" t="s">
        <v>8346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8" t="s">
        <v>8316</v>
      </c>
      <c r="R1945" t="s">
        <v>8346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3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8" t="s">
        <v>8316</v>
      </c>
      <c r="R1946" t="s">
        <v>8346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8" t="s">
        <v>8316</v>
      </c>
      <c r="R1947" t="s">
        <v>8346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3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8" t="s">
        <v>8316</v>
      </c>
      <c r="R1948" t="s">
        <v>8346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7.6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8" t="s">
        <v>8316</v>
      </c>
      <c r="R1949" t="s">
        <v>8346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8.8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8" t="s">
        <v>8316</v>
      </c>
      <c r="R1950" t="s">
        <v>8346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3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8" t="s">
        <v>8316</v>
      </c>
      <c r="R1951" t="s">
        <v>8346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3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8" t="s">
        <v>8316</v>
      </c>
      <c r="R1952" t="s">
        <v>8346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8" t="s">
        <v>8316</v>
      </c>
      <c r="R1953" t="s">
        <v>8346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8" t="s">
        <v>8316</v>
      </c>
      <c r="R1954" t="s">
        <v>8346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8" t="s">
        <v>8316</v>
      </c>
      <c r="R1955" t="s">
        <v>8346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8.8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8" t="s">
        <v>8316</v>
      </c>
      <c r="R1956" t="s">
        <v>8346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3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8" t="s">
        <v>8316</v>
      </c>
      <c r="R1957" t="s">
        <v>8346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8" t="s">
        <v>8316</v>
      </c>
      <c r="R1958" t="s">
        <v>8346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8.8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8" t="s">
        <v>8316</v>
      </c>
      <c r="R1959" t="s">
        <v>8346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8" t="s">
        <v>8316</v>
      </c>
      <c r="R1960" t="s">
        <v>8346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7.6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8" t="s">
        <v>8316</v>
      </c>
      <c r="R1961" t="s">
        <v>8346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8" t="s">
        <v>8316</v>
      </c>
      <c r="R1962" t="s">
        <v>8346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8" t="s">
        <v>8316</v>
      </c>
      <c r="R1963" t="s">
        <v>8346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8" t="s">
        <v>8316</v>
      </c>
      <c r="R1964" t="s">
        <v>8346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3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8" t="s">
        <v>8316</v>
      </c>
      <c r="R1965" t="s">
        <v>8346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3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8" t="s">
        <v>8316</v>
      </c>
      <c r="R1966" t="s">
        <v>8346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8" t="s">
        <v>8316</v>
      </c>
      <c r="R1967" t="s">
        <v>8346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3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8" t="s">
        <v>8316</v>
      </c>
      <c r="R1968" t="s">
        <v>8346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8" t="s">
        <v>8316</v>
      </c>
      <c r="R1969" t="s">
        <v>8346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8.8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8" t="s">
        <v>8316</v>
      </c>
      <c r="R1970" t="s">
        <v>8346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8" t="s">
        <v>8316</v>
      </c>
      <c r="R1971" t="s">
        <v>8346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3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8" t="s">
        <v>8316</v>
      </c>
      <c r="R1972" t="s">
        <v>8346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8" t="s">
        <v>8316</v>
      </c>
      <c r="R1973" t="s">
        <v>8346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8" t="s">
        <v>8316</v>
      </c>
      <c r="R1974" t="s">
        <v>8346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8" t="s">
        <v>8316</v>
      </c>
      <c r="R1975" t="s">
        <v>8346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3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8" t="s">
        <v>8316</v>
      </c>
      <c r="R1976" t="s">
        <v>8346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8.8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8" t="s">
        <v>8316</v>
      </c>
      <c r="R1977" t="s">
        <v>8346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8.8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8" t="s">
        <v>8316</v>
      </c>
      <c r="R1978" t="s">
        <v>8346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3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8" t="s">
        <v>8316</v>
      </c>
      <c r="R1979" t="s">
        <v>8346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8" t="s">
        <v>8316</v>
      </c>
      <c r="R1980" t="s">
        <v>8346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8" t="s">
        <v>8316</v>
      </c>
      <c r="R1981" t="s">
        <v>8346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8.8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8" t="s">
        <v>8316</v>
      </c>
      <c r="R1982" t="s">
        <v>8346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8" t="s">
        <v>8335</v>
      </c>
      <c r="R1983" t="s">
        <v>8347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8" t="s">
        <v>8335</v>
      </c>
      <c r="R1984" t="s">
        <v>8347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8" t="s">
        <v>8335</v>
      </c>
      <c r="R1985" t="s">
        <v>8347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7.6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8" t="s">
        <v>8335</v>
      </c>
      <c r="R1986" t="s">
        <v>8347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8" t="s">
        <v>8335</v>
      </c>
      <c r="R1987" t="s">
        <v>8347</v>
      </c>
      <c r="S1987" s="12">
        <f t="shared" ref="S1987:S2050" si="157">( ( (J1987/60)/60)/24)+DATE(1970,1,1)</f>
        <v>42555.698738425926</v>
      </c>
      <c r="T1987" s="12">
        <f t="shared" ref="T1987:T2050" si="158">( ( (I1987/60)/60)/24)+DATE(1970,1,1)</f>
        <v>42584.958333333328</v>
      </c>
      <c r="U1987">
        <f t="shared" ref="U1987:U2050" si="159">YEAR(S1987)</f>
        <v>2016</v>
      </c>
    </row>
    <row r="1988" spans="1:21" ht="43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8" t="s">
        <v>8335</v>
      </c>
      <c r="R1988" t="s">
        <v>8347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8.8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8" t="s">
        <v>8335</v>
      </c>
      <c r="R1989" t="s">
        <v>8347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8" t="s">
        <v>8335</v>
      </c>
      <c r="R1990" t="s">
        <v>8347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8" t="s">
        <v>8335</v>
      </c>
      <c r="R1991" t="s">
        <v>8347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8" t="s">
        <v>8335</v>
      </c>
      <c r="R1992" t="s">
        <v>8347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8.8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8" t="s">
        <v>8335</v>
      </c>
      <c r="R1993" t="s">
        <v>8347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8.8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8" t="s">
        <v>8335</v>
      </c>
      <c r="R1994" t="s">
        <v>8347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8" t="s">
        <v>8335</v>
      </c>
      <c r="R1995" t="s">
        <v>8347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57.6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8" t="s">
        <v>8335</v>
      </c>
      <c r="R1996" t="s">
        <v>8347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8" t="s">
        <v>8335</v>
      </c>
      <c r="R1997" t="s">
        <v>8347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7.6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8" t="s">
        <v>8335</v>
      </c>
      <c r="R1998" t="s">
        <v>8347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8" t="s">
        <v>8335</v>
      </c>
      <c r="R1999" t="s">
        <v>8347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3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8" t="s">
        <v>8335</v>
      </c>
      <c r="R2000" t="s">
        <v>8347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8" t="s">
        <v>8335</v>
      </c>
      <c r="R2001" t="s">
        <v>8347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3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8" t="s">
        <v>8335</v>
      </c>
      <c r="R2002" t="s">
        <v>8347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3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8" t="s">
        <v>8316</v>
      </c>
      <c r="R2003" t="s">
        <v>8346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8" t="s">
        <v>8316</v>
      </c>
      <c r="R2004" t="s">
        <v>8346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7.6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8" t="s">
        <v>8316</v>
      </c>
      <c r="R2005" t="s">
        <v>8346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8" t="s">
        <v>8316</v>
      </c>
      <c r="R2006" t="s">
        <v>8346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8" t="s">
        <v>8316</v>
      </c>
      <c r="R2007" t="s">
        <v>8346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7.6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8" t="s">
        <v>8316</v>
      </c>
      <c r="R2008" t="s">
        <v>8346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7.6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8" t="s">
        <v>8316</v>
      </c>
      <c r="R2009" t="s">
        <v>8346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3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8" t="s">
        <v>8316</v>
      </c>
      <c r="R2010" t="s">
        <v>8346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8" t="s">
        <v>8316</v>
      </c>
      <c r="R2011" t="s">
        <v>8346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8.8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8" t="s">
        <v>8316</v>
      </c>
      <c r="R2012" t="s">
        <v>8346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8" t="s">
        <v>8316</v>
      </c>
      <c r="R2013" t="s">
        <v>8346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8" t="s">
        <v>8316</v>
      </c>
      <c r="R2014" t="s">
        <v>8346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3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8" t="s">
        <v>8316</v>
      </c>
      <c r="R2015" t="s">
        <v>8346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8" t="s">
        <v>8316</v>
      </c>
      <c r="R2016" t="s">
        <v>8346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8" t="s">
        <v>8316</v>
      </c>
      <c r="R2017" t="s">
        <v>8346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8.8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8" t="s">
        <v>8316</v>
      </c>
      <c r="R2018" t="s">
        <v>8346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8" t="s">
        <v>8316</v>
      </c>
      <c r="R2019" t="s">
        <v>8346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8" t="s">
        <v>8316</v>
      </c>
      <c r="R2020" t="s">
        <v>8346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57.6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8" t="s">
        <v>8316</v>
      </c>
      <c r="R2021" t="s">
        <v>8346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8" t="s">
        <v>8316</v>
      </c>
      <c r="R2022" t="s">
        <v>8346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8" t="s">
        <v>8316</v>
      </c>
      <c r="R2023" t="s">
        <v>8346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8" t="s">
        <v>8316</v>
      </c>
      <c r="R2024" t="s">
        <v>8346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57.6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8" t="s">
        <v>8316</v>
      </c>
      <c r="R2025" t="s">
        <v>8346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8" t="s">
        <v>8316</v>
      </c>
      <c r="R2026" t="s">
        <v>8346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8" t="s">
        <v>8316</v>
      </c>
      <c r="R2027" t="s">
        <v>8346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8.8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8" t="s">
        <v>8316</v>
      </c>
      <c r="R2028" t="s">
        <v>8346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8" t="s">
        <v>8316</v>
      </c>
      <c r="R2029" t="s">
        <v>8346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8.8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8" t="s">
        <v>8316</v>
      </c>
      <c r="R2030" t="s">
        <v>8346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8" t="s">
        <v>8316</v>
      </c>
      <c r="R2031" t="s">
        <v>8346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8" t="s">
        <v>8316</v>
      </c>
      <c r="R2032" t="s">
        <v>8346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3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8" t="s">
        <v>8316</v>
      </c>
      <c r="R2033" t="s">
        <v>8346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8" t="s">
        <v>8316</v>
      </c>
      <c r="R2034" t="s">
        <v>8346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3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8" t="s">
        <v>8316</v>
      </c>
      <c r="R2035" t="s">
        <v>8346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57.6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8" t="s">
        <v>8316</v>
      </c>
      <c r="R2036" t="s">
        <v>8346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3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8" t="s">
        <v>8316</v>
      </c>
      <c r="R2037" t="s">
        <v>8346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8" t="s">
        <v>8316</v>
      </c>
      <c r="R2038" t="s">
        <v>8346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8" t="s">
        <v>8316</v>
      </c>
      <c r="R2039" t="s">
        <v>8346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3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8" t="s">
        <v>8316</v>
      </c>
      <c r="R2040" t="s">
        <v>8346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28.8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8" t="s">
        <v>8316</v>
      </c>
      <c r="R2041" t="s">
        <v>8346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8.8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8" t="s">
        <v>8316</v>
      </c>
      <c r="R2042" t="s">
        <v>8346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8" t="s">
        <v>8316</v>
      </c>
      <c r="R2043" t="s">
        <v>8346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8" t="s">
        <v>8316</v>
      </c>
      <c r="R2044" t="s">
        <v>8346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3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8" t="s">
        <v>8316</v>
      </c>
      <c r="R2045" t="s">
        <v>8346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8" t="s">
        <v>8316</v>
      </c>
      <c r="R2046" t="s">
        <v>8346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3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8" t="s">
        <v>8316</v>
      </c>
      <c r="R2047" t="s">
        <v>8346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8" t="s">
        <v>8316</v>
      </c>
      <c r="R2048" t="s">
        <v>8346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8" t="s">
        <v>8316</v>
      </c>
      <c r="R2049" t="s">
        <v>8346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8" t="s">
        <v>8316</v>
      </c>
      <c r="R2050" t="s">
        <v>8346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8" t="s">
        <v>8316</v>
      </c>
      <c r="R2051" t="s">
        <v>8346</v>
      </c>
      <c r="S2051" s="12">
        <f t="shared" ref="S2051:S2114" si="162">( ( (J2051/60)/60)/24)+DATE(1970,1,1)</f>
        <v>41575.527349537035</v>
      </c>
      <c r="T2051" s="12">
        <f t="shared" ref="T2051:T2114" si="163">( ( (I2051/60)/60)/24)+DATE(1970,1,1)</f>
        <v>41610.957638888889</v>
      </c>
      <c r="U2051">
        <f t="shared" ref="U2051:U2114" si="164">YEAR(S2051)</f>
        <v>2013</v>
      </c>
    </row>
    <row r="2052" spans="1:21" ht="43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8" t="s">
        <v>8316</v>
      </c>
      <c r="R2052" t="s">
        <v>8346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3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8" t="s">
        <v>8316</v>
      </c>
      <c r="R2053" t="s">
        <v>8346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8" t="s">
        <v>8316</v>
      </c>
      <c r="R2054" t="s">
        <v>8346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8" t="s">
        <v>8316</v>
      </c>
      <c r="R2055" t="s">
        <v>8346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8" t="s">
        <v>8316</v>
      </c>
      <c r="R2056" t="s">
        <v>8346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3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8" t="s">
        <v>8316</v>
      </c>
      <c r="R2057" t="s">
        <v>8346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8" t="s">
        <v>8316</v>
      </c>
      <c r="R2058" t="s">
        <v>8346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57.6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8" t="s">
        <v>8316</v>
      </c>
      <c r="R2059" t="s">
        <v>8346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8.8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8" t="s">
        <v>8316</v>
      </c>
      <c r="R2060" t="s">
        <v>8346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8" t="s">
        <v>8316</v>
      </c>
      <c r="R2061" t="s">
        <v>8346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8" t="s">
        <v>8316</v>
      </c>
      <c r="R2062" t="s">
        <v>8346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8" t="s">
        <v>8316</v>
      </c>
      <c r="R2063" t="s">
        <v>8346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57.6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8" t="s">
        <v>8316</v>
      </c>
      <c r="R2064" t="s">
        <v>8346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8.8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8" t="s">
        <v>8316</v>
      </c>
      <c r="R2065" t="s">
        <v>8346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8" t="s">
        <v>8316</v>
      </c>
      <c r="R2066" t="s">
        <v>8346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3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8" t="s">
        <v>8316</v>
      </c>
      <c r="R2067" t="s">
        <v>8346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3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8" t="s">
        <v>8316</v>
      </c>
      <c r="R2068" t="s">
        <v>8346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8" t="s">
        <v>8316</v>
      </c>
      <c r="R2069" t="s">
        <v>8346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3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8" t="s">
        <v>8316</v>
      </c>
      <c r="R2070" t="s">
        <v>8346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57.6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8" t="s">
        <v>8316</v>
      </c>
      <c r="R2071" t="s">
        <v>8346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8" t="s">
        <v>8316</v>
      </c>
      <c r="R2072" t="s">
        <v>8346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8" t="s">
        <v>8316</v>
      </c>
      <c r="R2073" t="s">
        <v>8346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57.6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8" t="s">
        <v>8316</v>
      </c>
      <c r="R2074" t="s">
        <v>8346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8" t="s">
        <v>8316</v>
      </c>
      <c r="R2075" t="s">
        <v>8346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8.8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8" t="s">
        <v>8316</v>
      </c>
      <c r="R2076" t="s">
        <v>8346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8" t="s">
        <v>8316</v>
      </c>
      <c r="R2077" t="s">
        <v>8346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8.8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8" t="s">
        <v>8316</v>
      </c>
      <c r="R2078" t="s">
        <v>8346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3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8" t="s">
        <v>8316</v>
      </c>
      <c r="R2079" t="s">
        <v>8346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8" t="s">
        <v>8316</v>
      </c>
      <c r="R2080" t="s">
        <v>8346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57.6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8" t="s">
        <v>8316</v>
      </c>
      <c r="R2081" t="s">
        <v>8346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3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8" t="s">
        <v>8316</v>
      </c>
      <c r="R2082" t="s">
        <v>8346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8" t="s">
        <v>8322</v>
      </c>
      <c r="R2083" t="s">
        <v>8326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3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8" t="s">
        <v>8322</v>
      </c>
      <c r="R2084" t="s">
        <v>8326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8" t="s">
        <v>8322</v>
      </c>
      <c r="R2085" t="s">
        <v>8326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8" t="s">
        <v>8322</v>
      </c>
      <c r="R2086" t="s">
        <v>8326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57.6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8" t="s">
        <v>8322</v>
      </c>
      <c r="R2087" t="s">
        <v>8326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8" t="s">
        <v>8322</v>
      </c>
      <c r="R2088" t="s">
        <v>8326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57.6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8" t="s">
        <v>8322</v>
      </c>
      <c r="R2089" t="s">
        <v>8326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8" t="s">
        <v>8322</v>
      </c>
      <c r="R2090" t="s">
        <v>8326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8.8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8" t="s">
        <v>8322</v>
      </c>
      <c r="R2091" t="s">
        <v>8326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8" t="s">
        <v>8322</v>
      </c>
      <c r="R2092" t="s">
        <v>8326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57.6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8" t="s">
        <v>8322</v>
      </c>
      <c r="R2093" t="s">
        <v>8326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8" t="s">
        <v>8322</v>
      </c>
      <c r="R2094" t="s">
        <v>8326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8" t="s">
        <v>8322</v>
      </c>
      <c r="R2095" t="s">
        <v>8326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57.6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8" t="s">
        <v>8322</v>
      </c>
      <c r="R2096" t="s">
        <v>8326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8" t="s">
        <v>8322</v>
      </c>
      <c r="R2097" t="s">
        <v>8326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8" t="s">
        <v>8322</v>
      </c>
      <c r="R2098" t="s">
        <v>8326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8" t="s">
        <v>8322</v>
      </c>
      <c r="R2099" t="s">
        <v>8326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8" t="s">
        <v>8322</v>
      </c>
      <c r="R2100" t="s">
        <v>8326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8" t="s">
        <v>8322</v>
      </c>
      <c r="R2101" t="s">
        <v>8326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3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8" t="s">
        <v>8322</v>
      </c>
      <c r="R2102" t="s">
        <v>8326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8" t="s">
        <v>8322</v>
      </c>
      <c r="R2103" t="s">
        <v>8326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8" t="s">
        <v>8322</v>
      </c>
      <c r="R2104" t="s">
        <v>8326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8.8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8" t="s">
        <v>8322</v>
      </c>
      <c r="R2105" t="s">
        <v>8326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8" t="s">
        <v>8322</v>
      </c>
      <c r="R2106" t="s">
        <v>8326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3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8" t="s">
        <v>8322</v>
      </c>
      <c r="R2107" t="s">
        <v>8326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8" t="s">
        <v>8322</v>
      </c>
      <c r="R2108" t="s">
        <v>8326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8" t="s">
        <v>8322</v>
      </c>
      <c r="R2109" t="s">
        <v>8326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57.6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8" t="s">
        <v>8322</v>
      </c>
      <c r="R2110" t="s">
        <v>8326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3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8" t="s">
        <v>8322</v>
      </c>
      <c r="R2111" t="s">
        <v>8326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8.8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8" t="s">
        <v>8322</v>
      </c>
      <c r="R2112" t="s">
        <v>8326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8" t="s">
        <v>8322</v>
      </c>
      <c r="R2113" t="s">
        <v>8326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8" t="s">
        <v>8322</v>
      </c>
      <c r="R2114" t="s">
        <v>8326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8.8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8" t="s">
        <v>8322</v>
      </c>
      <c r="R2115" t="s">
        <v>8326</v>
      </c>
      <c r="S2115" s="12">
        <f t="shared" ref="S2115:S2178" si="167">( ( (J2115/60)/60)/24)+DATE(1970,1,1)</f>
        <v>41870.86546296296</v>
      </c>
      <c r="T2115" s="12">
        <f t="shared" ref="T2115:T2178" si="168">( ( (I2115/60)/60)/24)+DATE(1970,1,1)</f>
        <v>41905.86546296296</v>
      </c>
      <c r="U2115">
        <f t="shared" ref="U2115:U2178" si="169">YEAR(S2115)</f>
        <v>2014</v>
      </c>
    </row>
    <row r="2116" spans="1:21" ht="43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8" t="s">
        <v>8322</v>
      </c>
      <c r="R2116" t="s">
        <v>8326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8" t="s">
        <v>8322</v>
      </c>
      <c r="R2117" t="s">
        <v>8326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8" t="s">
        <v>8322</v>
      </c>
      <c r="R2118" t="s">
        <v>8326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3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8" t="s">
        <v>8322</v>
      </c>
      <c r="R2119" t="s">
        <v>8326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8.8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8" t="s">
        <v>8322</v>
      </c>
      <c r="R2120" t="s">
        <v>8326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8" t="s">
        <v>8322</v>
      </c>
      <c r="R2121" t="s">
        <v>8326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8" t="s">
        <v>8322</v>
      </c>
      <c r="R2122" t="s">
        <v>8326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3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8" t="s">
        <v>8330</v>
      </c>
      <c r="R2123" t="s">
        <v>8331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8" t="s">
        <v>8330</v>
      </c>
      <c r="R2124" t="s">
        <v>8331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7.6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8" t="s">
        <v>8330</v>
      </c>
      <c r="R2125" t="s">
        <v>8331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7.6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8" t="s">
        <v>8330</v>
      </c>
      <c r="R2126" t="s">
        <v>8331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8" t="s">
        <v>8330</v>
      </c>
      <c r="R2127" t="s">
        <v>8331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8" t="s">
        <v>8330</v>
      </c>
      <c r="R2128" t="s">
        <v>8331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8.8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8" t="s">
        <v>8330</v>
      </c>
      <c r="R2129" t="s">
        <v>8331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3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8" t="s">
        <v>8330</v>
      </c>
      <c r="R2130" t="s">
        <v>8331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8" t="s">
        <v>8330</v>
      </c>
      <c r="R2131" t="s">
        <v>8331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8.8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8" t="s">
        <v>8330</v>
      </c>
      <c r="R2132" t="s">
        <v>8331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8" t="s">
        <v>8330</v>
      </c>
      <c r="R2133" t="s">
        <v>8331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8" t="s">
        <v>8330</v>
      </c>
      <c r="R2134" t="s">
        <v>8331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3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8" t="s">
        <v>8330</v>
      </c>
      <c r="R2135" t="s">
        <v>8331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8" t="s">
        <v>8330</v>
      </c>
      <c r="R2136" t="s">
        <v>8331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8" t="s">
        <v>8330</v>
      </c>
      <c r="R2137" t="s">
        <v>8331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8" t="s">
        <v>8330</v>
      </c>
      <c r="R2138" t="s">
        <v>8331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8" t="s">
        <v>8330</v>
      </c>
      <c r="R2139" t="s">
        <v>8331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8.8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8" t="s">
        <v>8330</v>
      </c>
      <c r="R2140" t="s">
        <v>8331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3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8" t="s">
        <v>8330</v>
      </c>
      <c r="R2141" t="s">
        <v>8331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8" t="s">
        <v>8330</v>
      </c>
      <c r="R2142" t="s">
        <v>8331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3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8" t="s">
        <v>8330</v>
      </c>
      <c r="R2143" t="s">
        <v>8331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8" t="s">
        <v>8330</v>
      </c>
      <c r="R2144" t="s">
        <v>8331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8" t="s">
        <v>8330</v>
      </c>
      <c r="R2145" t="s">
        <v>8331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3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8" t="s">
        <v>8330</v>
      </c>
      <c r="R2146" t="s">
        <v>8331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8" t="s">
        <v>8330</v>
      </c>
      <c r="R2147" t="s">
        <v>8331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3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8" t="s">
        <v>8330</v>
      </c>
      <c r="R2148" t="s">
        <v>8331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8" t="s">
        <v>8330</v>
      </c>
      <c r="R2149" t="s">
        <v>8331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8" t="s">
        <v>8330</v>
      </c>
      <c r="R2150" t="s">
        <v>8331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57.6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8" t="s">
        <v>8330</v>
      </c>
      <c r="R2151" t="s">
        <v>8331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8" t="s">
        <v>8330</v>
      </c>
      <c r="R2152" t="s">
        <v>8331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8" t="s">
        <v>8330</v>
      </c>
      <c r="R2153" t="s">
        <v>8331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8" t="s">
        <v>8330</v>
      </c>
      <c r="R2154" t="s">
        <v>8331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8" t="s">
        <v>8330</v>
      </c>
      <c r="R2155" t="s">
        <v>8331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8.8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8" t="s">
        <v>8330</v>
      </c>
      <c r="R2156" t="s">
        <v>8331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8" t="s">
        <v>8330</v>
      </c>
      <c r="R2157" t="s">
        <v>8331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3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8" t="s">
        <v>8330</v>
      </c>
      <c r="R2158" t="s">
        <v>8331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8.8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8" t="s">
        <v>8330</v>
      </c>
      <c r="R2159" t="s">
        <v>8331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8" t="s">
        <v>8330</v>
      </c>
      <c r="R2160" t="s">
        <v>8331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7.6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8" t="s">
        <v>8330</v>
      </c>
      <c r="R2161" t="s">
        <v>8331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8" t="s">
        <v>8330</v>
      </c>
      <c r="R2162" t="s">
        <v>8331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8.8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8" t="s">
        <v>8322</v>
      </c>
      <c r="R2163" t="s">
        <v>8323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8" t="s">
        <v>8322</v>
      </c>
      <c r="R2164" t="s">
        <v>8323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8" t="s">
        <v>8322</v>
      </c>
      <c r="R2165" t="s">
        <v>8323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8.8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8" t="s">
        <v>8322</v>
      </c>
      <c r="R2166" t="s">
        <v>8323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8" t="s">
        <v>8322</v>
      </c>
      <c r="R2167" t="s">
        <v>8323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7.6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8" t="s">
        <v>8322</v>
      </c>
      <c r="R2168" t="s">
        <v>8323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8.8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8" t="s">
        <v>8322</v>
      </c>
      <c r="R2169" t="s">
        <v>8323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28.8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8" t="s">
        <v>8322</v>
      </c>
      <c r="R2170" t="s">
        <v>8323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57.6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8" t="s">
        <v>8322</v>
      </c>
      <c r="R2171" t="s">
        <v>8323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8" t="s">
        <v>8322</v>
      </c>
      <c r="R2172" t="s">
        <v>8323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8" t="s">
        <v>8322</v>
      </c>
      <c r="R2173" t="s">
        <v>8323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8" t="s">
        <v>8322</v>
      </c>
      <c r="R2174" t="s">
        <v>8323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8" t="s">
        <v>8322</v>
      </c>
      <c r="R2175" t="s">
        <v>8323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57.6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8" t="s">
        <v>8322</v>
      </c>
      <c r="R2176" t="s">
        <v>8323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3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8" t="s">
        <v>8322</v>
      </c>
      <c r="R2177" t="s">
        <v>8323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8" t="s">
        <v>8322</v>
      </c>
      <c r="R2178" t="s">
        <v>8323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8" t="s">
        <v>8322</v>
      </c>
      <c r="R2179" t="s">
        <v>8323</v>
      </c>
      <c r="S2179" s="12">
        <f t="shared" ref="S2179:S2242" si="172">( ( (J2179/60)/60)/24)+DATE(1970,1,1)</f>
        <v>42502.250775462962</v>
      </c>
      <c r="T2179" s="12">
        <f t="shared" ref="T2179:T2242" si="173">( ( (I2179/60)/60)/24)+DATE(1970,1,1)</f>
        <v>42527.250775462962</v>
      </c>
      <c r="U2179">
        <f t="shared" ref="U2179:U2242" si="174">YEAR(S2179)</f>
        <v>2016</v>
      </c>
    </row>
    <row r="2180" spans="1:21" ht="43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8" t="s">
        <v>8322</v>
      </c>
      <c r="R2180" t="s">
        <v>8323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3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8" t="s">
        <v>8322</v>
      </c>
      <c r="R2181" t="s">
        <v>8323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8.8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8" t="s">
        <v>8322</v>
      </c>
      <c r="R2182" t="s">
        <v>8323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7.6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8" t="s">
        <v>8330</v>
      </c>
      <c r="R2183" t="s">
        <v>8348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8" t="s">
        <v>8330</v>
      </c>
      <c r="R2184" t="s">
        <v>8348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8" t="s">
        <v>8330</v>
      </c>
      <c r="R2185" t="s">
        <v>8348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7.6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8" t="s">
        <v>8330</v>
      </c>
      <c r="R2186" t="s">
        <v>8348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8" t="s">
        <v>8330</v>
      </c>
      <c r="R2187" t="s">
        <v>8348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3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8" t="s">
        <v>8330</v>
      </c>
      <c r="R2188" t="s">
        <v>8348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8" t="s">
        <v>8330</v>
      </c>
      <c r="R2189" t="s">
        <v>8348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8" t="s">
        <v>8330</v>
      </c>
      <c r="R2190" t="s">
        <v>8348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8" t="s">
        <v>8330</v>
      </c>
      <c r="R2191" t="s">
        <v>8348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3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8" t="s">
        <v>8330</v>
      </c>
      <c r="R2192" t="s">
        <v>8348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3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8" t="s">
        <v>8330</v>
      </c>
      <c r="R2193" t="s">
        <v>8348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3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8" t="s">
        <v>8330</v>
      </c>
      <c r="R2194" t="s">
        <v>8348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57.6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8" t="s">
        <v>8330</v>
      </c>
      <c r="R2195" t="s">
        <v>8348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57.6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8" t="s">
        <v>8330</v>
      </c>
      <c r="R2196" t="s">
        <v>8348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8.8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8" t="s">
        <v>8330</v>
      </c>
      <c r="R2197" t="s">
        <v>8348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8.8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8" t="s">
        <v>8330</v>
      </c>
      <c r="R2198" t="s">
        <v>8348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8" t="s">
        <v>8330</v>
      </c>
      <c r="R2199" t="s">
        <v>8348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8" t="s">
        <v>8330</v>
      </c>
      <c r="R2200" t="s">
        <v>8348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8.8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8" t="s">
        <v>8330</v>
      </c>
      <c r="R2201" t="s">
        <v>8348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8" t="s">
        <v>8330</v>
      </c>
      <c r="R2202" t="s">
        <v>8348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3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8" t="s">
        <v>8322</v>
      </c>
      <c r="R2203" t="s">
        <v>8327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8.8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8" t="s">
        <v>8322</v>
      </c>
      <c r="R2204" t="s">
        <v>8327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8" t="s">
        <v>8322</v>
      </c>
      <c r="R2205" t="s">
        <v>8327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8" t="s">
        <v>8322</v>
      </c>
      <c r="R2206" t="s">
        <v>8327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8" t="s">
        <v>8322</v>
      </c>
      <c r="R2207" t="s">
        <v>8327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8" t="s">
        <v>8322</v>
      </c>
      <c r="R2208" t="s">
        <v>8327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8" t="s">
        <v>8322</v>
      </c>
      <c r="R2209" t="s">
        <v>8327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8" t="s">
        <v>8322</v>
      </c>
      <c r="R2210" t="s">
        <v>8327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8.8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8" t="s">
        <v>8322</v>
      </c>
      <c r="R2211" t="s">
        <v>8327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3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8" t="s">
        <v>8322</v>
      </c>
      <c r="R2212" t="s">
        <v>8327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3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8" t="s">
        <v>8322</v>
      </c>
      <c r="R2213" t="s">
        <v>8327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3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8" t="s">
        <v>8322</v>
      </c>
      <c r="R2214" t="s">
        <v>8327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57.6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8" t="s">
        <v>8322</v>
      </c>
      <c r="R2215" t="s">
        <v>8327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8" t="s">
        <v>8322</v>
      </c>
      <c r="R2216" t="s">
        <v>8327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8.8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8" t="s">
        <v>8322</v>
      </c>
      <c r="R2217" t="s">
        <v>8327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8" t="s">
        <v>8322</v>
      </c>
      <c r="R2218" t="s">
        <v>8327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8" t="s">
        <v>8322</v>
      </c>
      <c r="R2219" t="s">
        <v>8327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8" t="s">
        <v>8322</v>
      </c>
      <c r="R2220" t="s">
        <v>8327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8" t="s">
        <v>8322</v>
      </c>
      <c r="R2221" t="s">
        <v>8327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8" t="s">
        <v>8322</v>
      </c>
      <c r="R2222" t="s">
        <v>8327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8" t="s">
        <v>8330</v>
      </c>
      <c r="R2223" t="s">
        <v>8348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8" t="s">
        <v>8330</v>
      </c>
      <c r="R2224" t="s">
        <v>8348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57.6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8" t="s">
        <v>8330</v>
      </c>
      <c r="R2225" t="s">
        <v>8348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8" t="s">
        <v>8330</v>
      </c>
      <c r="R2226" t="s">
        <v>8348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3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8" t="s">
        <v>8330</v>
      </c>
      <c r="R2227" t="s">
        <v>8348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3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8" t="s">
        <v>8330</v>
      </c>
      <c r="R2228" t="s">
        <v>8348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8" t="s">
        <v>8330</v>
      </c>
      <c r="R2229" t="s">
        <v>8348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57.6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8" t="s">
        <v>8330</v>
      </c>
      <c r="R2230" t="s">
        <v>8348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3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8" t="s">
        <v>8330</v>
      </c>
      <c r="R2231" t="s">
        <v>8348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8" t="s">
        <v>8330</v>
      </c>
      <c r="R2232" t="s">
        <v>8348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8" t="s">
        <v>8330</v>
      </c>
      <c r="R2233" t="s">
        <v>8348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8" t="s">
        <v>8330</v>
      </c>
      <c r="R2234" t="s">
        <v>8348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8" t="s">
        <v>8330</v>
      </c>
      <c r="R2235" t="s">
        <v>8348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3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8" t="s">
        <v>8330</v>
      </c>
      <c r="R2236" t="s">
        <v>8348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8.8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8" t="s">
        <v>8330</v>
      </c>
      <c r="R2237" t="s">
        <v>8348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8" t="s">
        <v>8330</v>
      </c>
      <c r="R2238" t="s">
        <v>8348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8" t="s">
        <v>8330</v>
      </c>
      <c r="R2239" t="s">
        <v>8348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8.8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8" t="s">
        <v>8330</v>
      </c>
      <c r="R2240" t="s">
        <v>8348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8.8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8" t="s">
        <v>8330</v>
      </c>
      <c r="R2241" t="s">
        <v>8348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8" t="s">
        <v>8330</v>
      </c>
      <c r="R2242" t="s">
        <v>8348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8" t="s">
        <v>8330</v>
      </c>
      <c r="R2243" t="s">
        <v>8348</v>
      </c>
      <c r="S2243" s="12">
        <f t="shared" ref="S2243:S2306" si="177">( ( (J2243/60)/60)/24)+DATE(1970,1,1)</f>
        <v>42766.827546296292</v>
      </c>
      <c r="T2243" s="12">
        <f t="shared" ref="T2243:T2306" si="178">( ( (I2243/60)/60)/24)+DATE(1970,1,1)</f>
        <v>42796.827546296292</v>
      </c>
      <c r="U2243">
        <f t="shared" ref="U2243:U2306" si="179">YEAR(S2243)</f>
        <v>2017</v>
      </c>
    </row>
    <row r="2244" spans="1:21" ht="28.8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8" t="s">
        <v>8330</v>
      </c>
      <c r="R2244" t="s">
        <v>8348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8" t="s">
        <v>8330</v>
      </c>
      <c r="R2245" t="s">
        <v>8348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8" t="s">
        <v>8330</v>
      </c>
      <c r="R2246" t="s">
        <v>8348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8" t="s">
        <v>8330</v>
      </c>
      <c r="R2247" t="s">
        <v>8348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3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8" t="s">
        <v>8330</v>
      </c>
      <c r="R2248" t="s">
        <v>8348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8.8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8" t="s">
        <v>8330</v>
      </c>
      <c r="R2249" t="s">
        <v>8348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8" t="s">
        <v>8330</v>
      </c>
      <c r="R2250" t="s">
        <v>8348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3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8" t="s">
        <v>8330</v>
      </c>
      <c r="R2251" t="s">
        <v>8348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8" t="s">
        <v>8330</v>
      </c>
      <c r="R2252" t="s">
        <v>8348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8" t="s">
        <v>8330</v>
      </c>
      <c r="R2253" t="s">
        <v>8348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8" t="s">
        <v>8330</v>
      </c>
      <c r="R2254" t="s">
        <v>8348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3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8" t="s">
        <v>8330</v>
      </c>
      <c r="R2255" t="s">
        <v>8348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3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8" t="s">
        <v>8330</v>
      </c>
      <c r="R2256" t="s">
        <v>8348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8.8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8" t="s">
        <v>8330</v>
      </c>
      <c r="R2257" t="s">
        <v>8348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8" t="s">
        <v>8330</v>
      </c>
      <c r="R2258" t="s">
        <v>8348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57.6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8" t="s">
        <v>8330</v>
      </c>
      <c r="R2259" t="s">
        <v>8348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8.8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8" t="s">
        <v>8330</v>
      </c>
      <c r="R2260" t="s">
        <v>8348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8" t="s">
        <v>8330</v>
      </c>
      <c r="R2261" t="s">
        <v>8348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3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8" t="s">
        <v>8330</v>
      </c>
      <c r="R2262" t="s">
        <v>8348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8" t="s">
        <v>8330</v>
      </c>
      <c r="R2263" t="s">
        <v>8348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3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8" t="s">
        <v>8330</v>
      </c>
      <c r="R2264" t="s">
        <v>8348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8" t="s">
        <v>8330</v>
      </c>
      <c r="R2265" t="s">
        <v>8348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57.6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8" t="s">
        <v>8330</v>
      </c>
      <c r="R2266" t="s">
        <v>8348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3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8" t="s">
        <v>8330</v>
      </c>
      <c r="R2267" t="s">
        <v>8348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3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8" t="s">
        <v>8330</v>
      </c>
      <c r="R2268" t="s">
        <v>8348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3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8" t="s">
        <v>8330</v>
      </c>
      <c r="R2269" t="s">
        <v>8348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8" t="s">
        <v>8330</v>
      </c>
      <c r="R2270" t="s">
        <v>8348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8" t="s">
        <v>8330</v>
      </c>
      <c r="R2271" t="s">
        <v>8348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8" t="s">
        <v>8330</v>
      </c>
      <c r="R2272" t="s">
        <v>8348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8" t="s">
        <v>8330</v>
      </c>
      <c r="R2273" t="s">
        <v>8348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8" t="s">
        <v>8330</v>
      </c>
      <c r="R2274" t="s">
        <v>8348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8" t="s">
        <v>8330</v>
      </c>
      <c r="R2275" t="s">
        <v>8348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7.6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8" t="s">
        <v>8330</v>
      </c>
      <c r="R2276" t="s">
        <v>8348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8" t="s">
        <v>8330</v>
      </c>
      <c r="R2277" t="s">
        <v>8348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57.6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8" t="s">
        <v>8330</v>
      </c>
      <c r="R2278" t="s">
        <v>8348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8" t="s">
        <v>8330</v>
      </c>
      <c r="R2279" t="s">
        <v>8348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8.8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8" t="s">
        <v>8330</v>
      </c>
      <c r="R2280" t="s">
        <v>8348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3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8" t="s">
        <v>8330</v>
      </c>
      <c r="R2281" t="s">
        <v>8348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7.6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8" t="s">
        <v>8330</v>
      </c>
      <c r="R2282" t="s">
        <v>8348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8" t="s">
        <v>8322</v>
      </c>
      <c r="R2283" t="s">
        <v>8323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8.8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8" t="s">
        <v>8322</v>
      </c>
      <c r="R2284" t="s">
        <v>8323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8" t="s">
        <v>8322</v>
      </c>
      <c r="R2285" t="s">
        <v>8323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8.8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8" t="s">
        <v>8322</v>
      </c>
      <c r="R2286" t="s">
        <v>8323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8" t="s">
        <v>8322</v>
      </c>
      <c r="R2287" t="s">
        <v>8323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8" t="s">
        <v>8322</v>
      </c>
      <c r="R2288" t="s">
        <v>8323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8" t="s">
        <v>8322</v>
      </c>
      <c r="R2289" t="s">
        <v>8323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8" t="s">
        <v>8322</v>
      </c>
      <c r="R2290" t="s">
        <v>8323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8" t="s">
        <v>8322</v>
      </c>
      <c r="R2291" t="s">
        <v>8323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8" t="s">
        <v>8322</v>
      </c>
      <c r="R2292" t="s">
        <v>8323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8" t="s">
        <v>8322</v>
      </c>
      <c r="R2293" t="s">
        <v>8323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8" t="s">
        <v>8322</v>
      </c>
      <c r="R2294" t="s">
        <v>8323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8.8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8" t="s">
        <v>8322</v>
      </c>
      <c r="R2295" t="s">
        <v>8323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3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8" t="s">
        <v>8322</v>
      </c>
      <c r="R2296" t="s">
        <v>8323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57.6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8" t="s">
        <v>8322</v>
      </c>
      <c r="R2297" t="s">
        <v>8323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8" t="s">
        <v>8322</v>
      </c>
      <c r="R2298" t="s">
        <v>8323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8.8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8" t="s">
        <v>8322</v>
      </c>
      <c r="R2299" t="s">
        <v>8323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8" t="s">
        <v>8322</v>
      </c>
      <c r="R2300" t="s">
        <v>8323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8" t="s">
        <v>8322</v>
      </c>
      <c r="R2301" t="s">
        <v>8323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8" t="s">
        <v>8322</v>
      </c>
      <c r="R2302" t="s">
        <v>8323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8.8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8" t="s">
        <v>8322</v>
      </c>
      <c r="R2303" t="s">
        <v>8326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8" t="s">
        <v>8322</v>
      </c>
      <c r="R2304" t="s">
        <v>8326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57.6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8" t="s">
        <v>8322</v>
      </c>
      <c r="R2305" t="s">
        <v>8326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8" t="s">
        <v>8322</v>
      </c>
      <c r="R2306" t="s">
        <v>8326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8" t="s">
        <v>8322</v>
      </c>
      <c r="R2307" t="s">
        <v>8326</v>
      </c>
      <c r="S2307" s="12">
        <f t="shared" ref="S2307:S2370" si="182">( ( (J2307/60)/60)/24)+DATE(1970,1,1)</f>
        <v>41834.695277777777</v>
      </c>
      <c r="T2307" s="12">
        <f t="shared" ref="T2307:T2370" si="183">( ( (I2307/60)/60)/24)+DATE(1970,1,1)</f>
        <v>41859.75</v>
      </c>
      <c r="U2307">
        <f t="shared" ref="U2307:U2370" si="184">YEAR(S2307)</f>
        <v>2014</v>
      </c>
    </row>
    <row r="2308" spans="1:21" ht="43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8" t="s">
        <v>8322</v>
      </c>
      <c r="R2308" t="s">
        <v>8326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8" t="s">
        <v>8322</v>
      </c>
      <c r="R2309" t="s">
        <v>8326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8" t="s">
        <v>8322</v>
      </c>
      <c r="R2310" t="s">
        <v>8326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8" t="s">
        <v>8322</v>
      </c>
      <c r="R2311" t="s">
        <v>8326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7.6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8" t="s">
        <v>8322</v>
      </c>
      <c r="R2312" t="s">
        <v>8326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8" t="s">
        <v>8322</v>
      </c>
      <c r="R2313" t="s">
        <v>8326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8" t="s">
        <v>8322</v>
      </c>
      <c r="R2314" t="s">
        <v>8326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8.8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8" t="s">
        <v>8322</v>
      </c>
      <c r="R2315" t="s">
        <v>8326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8" t="s">
        <v>8322</v>
      </c>
      <c r="R2316" t="s">
        <v>8326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3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8" t="s">
        <v>8322</v>
      </c>
      <c r="R2317" t="s">
        <v>8326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7.6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8" t="s">
        <v>8322</v>
      </c>
      <c r="R2318" t="s">
        <v>8326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8" t="s">
        <v>8322</v>
      </c>
      <c r="R2319" t="s">
        <v>8326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7.6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8" t="s">
        <v>8322</v>
      </c>
      <c r="R2320" t="s">
        <v>8326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8" t="s">
        <v>8322</v>
      </c>
      <c r="R2321" t="s">
        <v>8326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57.6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8" t="s">
        <v>8322</v>
      </c>
      <c r="R2322" t="s">
        <v>8326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8" t="s">
        <v>8333</v>
      </c>
      <c r="R2323" t="s">
        <v>8349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8" t="s">
        <v>8333</v>
      </c>
      <c r="R2324" t="s">
        <v>8349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8" t="s">
        <v>8333</v>
      </c>
      <c r="R2325" t="s">
        <v>8349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3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8" t="s">
        <v>8333</v>
      </c>
      <c r="R2326" t="s">
        <v>8349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3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8" t="s">
        <v>8333</v>
      </c>
      <c r="R2327" t="s">
        <v>8349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8" t="s">
        <v>8333</v>
      </c>
      <c r="R2328" t="s">
        <v>8349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8.8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8" t="s">
        <v>8333</v>
      </c>
      <c r="R2329" t="s">
        <v>8349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7.6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8" t="s">
        <v>8333</v>
      </c>
      <c r="R2330" t="s">
        <v>8349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8" t="s">
        <v>8333</v>
      </c>
      <c r="R2331" t="s">
        <v>8349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3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8" t="s">
        <v>8333</v>
      </c>
      <c r="R2332" t="s">
        <v>8349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8" t="s">
        <v>8333</v>
      </c>
      <c r="R2333" t="s">
        <v>8349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3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8" t="s">
        <v>8333</v>
      </c>
      <c r="R2334" t="s">
        <v>8349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8" t="s">
        <v>8333</v>
      </c>
      <c r="R2335" t="s">
        <v>8349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8" t="s">
        <v>8333</v>
      </c>
      <c r="R2336" t="s">
        <v>8349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8" t="s">
        <v>8333</v>
      </c>
      <c r="R2337" t="s">
        <v>8349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8" t="s">
        <v>8333</v>
      </c>
      <c r="R2338" t="s">
        <v>8349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8.8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8" t="s">
        <v>8333</v>
      </c>
      <c r="R2339" t="s">
        <v>8349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8" t="s">
        <v>8333</v>
      </c>
      <c r="R2340" t="s">
        <v>8349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8" t="s">
        <v>8333</v>
      </c>
      <c r="R2341" t="s">
        <v>8349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8" t="s">
        <v>8333</v>
      </c>
      <c r="R2342" t="s">
        <v>8349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8" t="s">
        <v>8316</v>
      </c>
      <c r="R2343" t="s">
        <v>8317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3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8" t="s">
        <v>8316</v>
      </c>
      <c r="R2344" t="s">
        <v>8317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3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8" t="s">
        <v>8316</v>
      </c>
      <c r="R2345" t="s">
        <v>8317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3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8" t="s">
        <v>8316</v>
      </c>
      <c r="R2346" t="s">
        <v>8317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8" t="s">
        <v>8316</v>
      </c>
      <c r="R2347" t="s">
        <v>8317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8" t="s">
        <v>8316</v>
      </c>
      <c r="R2348" t="s">
        <v>8317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8" t="s">
        <v>8316</v>
      </c>
      <c r="R2349" t="s">
        <v>8317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8" t="s">
        <v>8316</v>
      </c>
      <c r="R2350" t="s">
        <v>8317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8" t="s">
        <v>8316</v>
      </c>
      <c r="R2351" t="s">
        <v>8317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8" t="s">
        <v>8316</v>
      </c>
      <c r="R2352" t="s">
        <v>8317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8.8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8" t="s">
        <v>8316</v>
      </c>
      <c r="R2353" t="s">
        <v>8317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8" t="s">
        <v>8316</v>
      </c>
      <c r="R2354" t="s">
        <v>8317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8" t="s">
        <v>8316</v>
      </c>
      <c r="R2355" t="s">
        <v>8317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8" t="s">
        <v>8316</v>
      </c>
      <c r="R2356" t="s">
        <v>8317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8" t="s">
        <v>8316</v>
      </c>
      <c r="R2357" t="s">
        <v>8317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8.8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8" t="s">
        <v>8316</v>
      </c>
      <c r="R2358" t="s">
        <v>8317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3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8" t="s">
        <v>8316</v>
      </c>
      <c r="R2359" t="s">
        <v>8317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3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8" t="s">
        <v>8316</v>
      </c>
      <c r="R2360" t="s">
        <v>8317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3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8" t="s">
        <v>8316</v>
      </c>
      <c r="R2361" t="s">
        <v>8317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8" t="s">
        <v>8316</v>
      </c>
      <c r="R2362" t="s">
        <v>8317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3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8" t="s">
        <v>8316</v>
      </c>
      <c r="R2363" t="s">
        <v>8317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8" t="s">
        <v>8316</v>
      </c>
      <c r="R2364" t="s">
        <v>8317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3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8" t="s">
        <v>8316</v>
      </c>
      <c r="R2365" t="s">
        <v>8317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8.8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8" t="s">
        <v>8316</v>
      </c>
      <c r="R2366" t="s">
        <v>8317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8" t="s">
        <v>8316</v>
      </c>
      <c r="R2367" t="s">
        <v>8317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8" t="s">
        <v>8316</v>
      </c>
      <c r="R2368" t="s">
        <v>8317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3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8" t="s">
        <v>8316</v>
      </c>
      <c r="R2369" t="s">
        <v>8317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8" t="s">
        <v>8316</v>
      </c>
      <c r="R2370" t="s">
        <v>8317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8" t="s">
        <v>8316</v>
      </c>
      <c r="R2371" t="s">
        <v>8317</v>
      </c>
      <c r="S2371" s="12">
        <f t="shared" ref="S2371:S2434" si="187">( ( (J2371/60)/60)/24)+DATE(1970,1,1)</f>
        <v>42380.812627314815</v>
      </c>
      <c r="T2371" s="12">
        <f t="shared" ref="T2371:T2434" si="188">( ( (I2371/60)/60)/24)+DATE(1970,1,1)</f>
        <v>42410.812627314815</v>
      </c>
      <c r="U2371">
        <f t="shared" ref="U2371:U2434" si="189">YEAR(S2371)</f>
        <v>2016</v>
      </c>
    </row>
    <row r="2372" spans="1:21" ht="43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8" t="s">
        <v>8316</v>
      </c>
      <c r="R2372" t="s">
        <v>8317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8" t="s">
        <v>8316</v>
      </c>
      <c r="R2373" t="s">
        <v>8317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8" t="s">
        <v>8316</v>
      </c>
      <c r="R2374" t="s">
        <v>8317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8.8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8" t="s">
        <v>8316</v>
      </c>
      <c r="R2375" t="s">
        <v>8317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3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8" t="s">
        <v>8316</v>
      </c>
      <c r="R2376" t="s">
        <v>8317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8" t="s">
        <v>8316</v>
      </c>
      <c r="R2377" t="s">
        <v>8317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8" t="s">
        <v>8316</v>
      </c>
      <c r="R2378" t="s">
        <v>8317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8" t="s">
        <v>8316</v>
      </c>
      <c r="R2379" t="s">
        <v>8317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3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8" t="s">
        <v>8316</v>
      </c>
      <c r="R2380" t="s">
        <v>8317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8.8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8" t="s">
        <v>8316</v>
      </c>
      <c r="R2381" t="s">
        <v>8317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8" t="s">
        <v>8316</v>
      </c>
      <c r="R2382" t="s">
        <v>8317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8" t="s">
        <v>8316</v>
      </c>
      <c r="R2383" t="s">
        <v>8317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7.6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8" t="s">
        <v>8316</v>
      </c>
      <c r="R2384" t="s">
        <v>8317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8" t="s">
        <v>8316</v>
      </c>
      <c r="R2385" t="s">
        <v>8317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57.6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8" t="s">
        <v>8316</v>
      </c>
      <c r="R2386" t="s">
        <v>8317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8" t="s">
        <v>8316</v>
      </c>
      <c r="R2387" t="s">
        <v>8317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8" t="s">
        <v>8316</v>
      </c>
      <c r="R2388" t="s">
        <v>8317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3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8" t="s">
        <v>8316</v>
      </c>
      <c r="R2389" t="s">
        <v>8317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8" t="s">
        <v>8316</v>
      </c>
      <c r="R2390" t="s">
        <v>8317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7.6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8" t="s">
        <v>8316</v>
      </c>
      <c r="R2391" t="s">
        <v>8317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8" t="s">
        <v>8316</v>
      </c>
      <c r="R2392" t="s">
        <v>8317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8.8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8" t="s">
        <v>8316</v>
      </c>
      <c r="R2393" t="s">
        <v>8317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3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8" t="s">
        <v>8316</v>
      </c>
      <c r="R2394" t="s">
        <v>8317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8" t="s">
        <v>8316</v>
      </c>
      <c r="R2395" t="s">
        <v>8317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8" t="s">
        <v>8316</v>
      </c>
      <c r="R2396" t="s">
        <v>8317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8" t="s">
        <v>8316</v>
      </c>
      <c r="R2397" t="s">
        <v>8317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8" t="s">
        <v>8316</v>
      </c>
      <c r="R2398" t="s">
        <v>8317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8" t="s">
        <v>8316</v>
      </c>
      <c r="R2399" t="s">
        <v>8317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8" t="s">
        <v>8316</v>
      </c>
      <c r="R2400" t="s">
        <v>8317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8" t="s">
        <v>8316</v>
      </c>
      <c r="R2401" t="s">
        <v>8317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8" t="s">
        <v>8316</v>
      </c>
      <c r="R2402" t="s">
        <v>8317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8" t="s">
        <v>8333</v>
      </c>
      <c r="R2403" t="s">
        <v>8334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8" t="s">
        <v>8333</v>
      </c>
      <c r="R2404" t="s">
        <v>8334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8" t="s">
        <v>8333</v>
      </c>
      <c r="R2405" t="s">
        <v>8334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3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8" t="s">
        <v>8333</v>
      </c>
      <c r="R2406" t="s">
        <v>8334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8" t="s">
        <v>8333</v>
      </c>
      <c r="R2407" t="s">
        <v>8334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8" t="s">
        <v>8333</v>
      </c>
      <c r="R2408" t="s">
        <v>8334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7.6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8" t="s">
        <v>8333</v>
      </c>
      <c r="R2409" t="s">
        <v>8334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3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8" t="s">
        <v>8333</v>
      </c>
      <c r="R2410" t="s">
        <v>8334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3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8" t="s">
        <v>8333</v>
      </c>
      <c r="R2411" t="s">
        <v>8334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7.6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8" t="s">
        <v>8333</v>
      </c>
      <c r="R2412" t="s">
        <v>8334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57.6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8" t="s">
        <v>8333</v>
      </c>
      <c r="R2413" t="s">
        <v>8334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57.6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8" t="s">
        <v>8333</v>
      </c>
      <c r="R2414" t="s">
        <v>8334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8" t="s">
        <v>8333</v>
      </c>
      <c r="R2415" t="s">
        <v>8334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8" t="s">
        <v>8333</v>
      </c>
      <c r="R2416" t="s">
        <v>8334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8" t="s">
        <v>8333</v>
      </c>
      <c r="R2417" t="s">
        <v>8334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8" t="s">
        <v>8333</v>
      </c>
      <c r="R2418" t="s">
        <v>8334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8" t="s">
        <v>8333</v>
      </c>
      <c r="R2419" t="s">
        <v>8334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8" t="s">
        <v>8333</v>
      </c>
      <c r="R2420" t="s">
        <v>8334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3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8" t="s">
        <v>8333</v>
      </c>
      <c r="R2421" t="s">
        <v>8334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8" t="s">
        <v>8333</v>
      </c>
      <c r="R2422" t="s">
        <v>8334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8.8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8" t="s">
        <v>8333</v>
      </c>
      <c r="R2423" t="s">
        <v>8334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8.8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8" t="s">
        <v>8333</v>
      </c>
      <c r="R2424" t="s">
        <v>8334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8" t="s">
        <v>8333</v>
      </c>
      <c r="R2425" t="s">
        <v>8334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8.8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8" t="s">
        <v>8333</v>
      </c>
      <c r="R2426" t="s">
        <v>8334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57.6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8" t="s">
        <v>8333</v>
      </c>
      <c r="R2427" t="s">
        <v>8334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8" t="s">
        <v>8333</v>
      </c>
      <c r="R2428" t="s">
        <v>8334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8.8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8" t="s">
        <v>8333</v>
      </c>
      <c r="R2429" t="s">
        <v>8334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8.8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8" t="s">
        <v>8333</v>
      </c>
      <c r="R2430" t="s">
        <v>8334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8" t="s">
        <v>8333</v>
      </c>
      <c r="R2431" t="s">
        <v>8334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57.6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8" t="s">
        <v>8333</v>
      </c>
      <c r="R2432" t="s">
        <v>8334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8.8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8" t="s">
        <v>8333</v>
      </c>
      <c r="R2433" t="s">
        <v>8334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8" t="s">
        <v>8333</v>
      </c>
      <c r="R2434" t="s">
        <v>8334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3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8" t="s">
        <v>8333</v>
      </c>
      <c r="R2435" t="s">
        <v>8334</v>
      </c>
      <c r="S2435" s="12">
        <f t="shared" ref="S2435:S2498" si="192">( ( (J2435/60)/60)/24)+DATE(1970,1,1)</f>
        <v>42397.89980324074</v>
      </c>
      <c r="T2435" s="12">
        <f t="shared" ref="T2435:T2498" si="193">( ( (I2435/60)/60)/24)+DATE(1970,1,1)</f>
        <v>42427.89980324074</v>
      </c>
      <c r="U2435">
        <f t="shared" ref="U2435:U2498" si="194">YEAR(S2435)</f>
        <v>2016</v>
      </c>
    </row>
    <row r="2436" spans="1:21" ht="43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8" t="s">
        <v>8333</v>
      </c>
      <c r="R2436" t="s">
        <v>8334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8" t="s">
        <v>8333</v>
      </c>
      <c r="R2437" t="s">
        <v>8334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3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8" t="s">
        <v>8333</v>
      </c>
      <c r="R2438" t="s">
        <v>8334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8" t="s">
        <v>8333</v>
      </c>
      <c r="R2439" t="s">
        <v>8334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8" t="s">
        <v>8333</v>
      </c>
      <c r="R2440" t="s">
        <v>8334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7.6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8" t="s">
        <v>8333</v>
      </c>
      <c r="R2441" t="s">
        <v>8334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8.8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8" t="s">
        <v>8333</v>
      </c>
      <c r="R2442" t="s">
        <v>8334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8.8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8" t="s">
        <v>8333</v>
      </c>
      <c r="R2443" t="s">
        <v>8349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8.8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8" t="s">
        <v>8333</v>
      </c>
      <c r="R2444" t="s">
        <v>8349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3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8" t="s">
        <v>8333</v>
      </c>
      <c r="R2445" t="s">
        <v>8349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8" t="s">
        <v>8333</v>
      </c>
      <c r="R2446" t="s">
        <v>8349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7.6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8" t="s">
        <v>8333</v>
      </c>
      <c r="R2447" t="s">
        <v>8349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57.6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8" t="s">
        <v>8333</v>
      </c>
      <c r="R2448" t="s">
        <v>8349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57.6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8" t="s">
        <v>8333</v>
      </c>
      <c r="R2449" t="s">
        <v>8349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3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8" t="s">
        <v>8333</v>
      </c>
      <c r="R2450" t="s">
        <v>8349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8" t="s">
        <v>8333</v>
      </c>
      <c r="R2451" t="s">
        <v>8349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8" t="s">
        <v>8333</v>
      </c>
      <c r="R2452" t="s">
        <v>8349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8" t="s">
        <v>8333</v>
      </c>
      <c r="R2453" t="s">
        <v>8349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8" t="s">
        <v>8333</v>
      </c>
      <c r="R2454" t="s">
        <v>8349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8" t="s">
        <v>8333</v>
      </c>
      <c r="R2455" t="s">
        <v>8349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8" t="s">
        <v>8333</v>
      </c>
      <c r="R2456" t="s">
        <v>8349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8" t="s">
        <v>8333</v>
      </c>
      <c r="R2457" t="s">
        <v>8349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8" t="s">
        <v>8333</v>
      </c>
      <c r="R2458" t="s">
        <v>8349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8" t="s">
        <v>8333</v>
      </c>
      <c r="R2459" t="s">
        <v>8349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57.6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8" t="s">
        <v>8333</v>
      </c>
      <c r="R2460" t="s">
        <v>8349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57.6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8" t="s">
        <v>8333</v>
      </c>
      <c r="R2461" t="s">
        <v>8349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8" t="s">
        <v>8333</v>
      </c>
      <c r="R2462" t="s">
        <v>8349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8" t="s">
        <v>8322</v>
      </c>
      <c r="R2463" t="s">
        <v>8326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8" t="s">
        <v>8322</v>
      </c>
      <c r="R2464" t="s">
        <v>8326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8" t="s">
        <v>8322</v>
      </c>
      <c r="R2465" t="s">
        <v>8326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8" t="s">
        <v>8322</v>
      </c>
      <c r="R2466" t="s">
        <v>8326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28.8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8" t="s">
        <v>8322</v>
      </c>
      <c r="R2467" t="s">
        <v>8326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8" t="s">
        <v>8322</v>
      </c>
      <c r="R2468" t="s">
        <v>8326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8" t="s">
        <v>8322</v>
      </c>
      <c r="R2469" t="s">
        <v>8326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3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8" t="s">
        <v>8322</v>
      </c>
      <c r="R2470" t="s">
        <v>8326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8" t="s">
        <v>8322</v>
      </c>
      <c r="R2471" t="s">
        <v>8326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8" t="s">
        <v>8322</v>
      </c>
      <c r="R2472" t="s">
        <v>8326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57.6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8" t="s">
        <v>8322</v>
      </c>
      <c r="R2473" t="s">
        <v>8326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7.6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8" t="s">
        <v>8322</v>
      </c>
      <c r="R2474" t="s">
        <v>8326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8" t="s">
        <v>8322</v>
      </c>
      <c r="R2475" t="s">
        <v>8326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7.6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8" t="s">
        <v>8322</v>
      </c>
      <c r="R2476" t="s">
        <v>8326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8.8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8" t="s">
        <v>8322</v>
      </c>
      <c r="R2477" t="s">
        <v>8326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8" t="s">
        <v>8322</v>
      </c>
      <c r="R2478" t="s">
        <v>8326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8.8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8" t="s">
        <v>8322</v>
      </c>
      <c r="R2479" t="s">
        <v>8326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8" t="s">
        <v>8322</v>
      </c>
      <c r="R2480" t="s">
        <v>8326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8.8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8" t="s">
        <v>8322</v>
      </c>
      <c r="R2481" t="s">
        <v>8326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8" t="s">
        <v>8322</v>
      </c>
      <c r="R2482" t="s">
        <v>8326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8" t="s">
        <v>8322</v>
      </c>
      <c r="R2483" t="s">
        <v>8326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3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8" t="s">
        <v>8322</v>
      </c>
      <c r="R2484" t="s">
        <v>8326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3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8" t="s">
        <v>8322</v>
      </c>
      <c r="R2485" t="s">
        <v>8326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57.6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8" t="s">
        <v>8322</v>
      </c>
      <c r="R2486" t="s">
        <v>8326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3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8" t="s">
        <v>8322</v>
      </c>
      <c r="R2487" t="s">
        <v>8326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8" t="s">
        <v>8322</v>
      </c>
      <c r="R2488" t="s">
        <v>8326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8" t="s">
        <v>8322</v>
      </c>
      <c r="R2489" t="s">
        <v>8326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57.6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8" t="s">
        <v>8322</v>
      </c>
      <c r="R2490" t="s">
        <v>8326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8" t="s">
        <v>8322</v>
      </c>
      <c r="R2491" t="s">
        <v>8326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8" t="s">
        <v>8322</v>
      </c>
      <c r="R2492" t="s">
        <v>8326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8" t="s">
        <v>8322</v>
      </c>
      <c r="R2493" t="s">
        <v>8326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8.8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8" t="s">
        <v>8322</v>
      </c>
      <c r="R2494" t="s">
        <v>8326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8" t="s">
        <v>8322</v>
      </c>
      <c r="R2495" t="s">
        <v>8326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8" t="s">
        <v>8322</v>
      </c>
      <c r="R2496" t="s">
        <v>8326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8" t="s">
        <v>8322</v>
      </c>
      <c r="R2497" t="s">
        <v>8326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8.8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8" t="s">
        <v>8322</v>
      </c>
      <c r="R2498" t="s">
        <v>8326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8" t="s">
        <v>8322</v>
      </c>
      <c r="R2499" t="s">
        <v>8326</v>
      </c>
      <c r="S2499" s="12">
        <f t="shared" ref="S2499:S2562" si="197">( ( (J2499/60)/60)/24)+DATE(1970,1,1)</f>
        <v>40730.878912037035</v>
      </c>
      <c r="T2499" s="12">
        <f t="shared" ref="T2499:T2562" si="198">( ( (I2499/60)/60)/24)+DATE(1970,1,1)</f>
        <v>40760.878912037035</v>
      </c>
      <c r="U2499">
        <f t="shared" ref="U2499:U2562" si="199">YEAR(S2499)</f>
        <v>2011</v>
      </c>
    </row>
    <row r="2500" spans="1:21" ht="43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8" t="s">
        <v>8322</v>
      </c>
      <c r="R2500" t="s">
        <v>8326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8" t="s">
        <v>8322</v>
      </c>
      <c r="R2501" t="s">
        <v>8326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8" t="s">
        <v>8322</v>
      </c>
      <c r="R2502" t="s">
        <v>8326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8" t="s">
        <v>8333</v>
      </c>
      <c r="R2503" t="s">
        <v>8350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7.6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8" t="s">
        <v>8333</v>
      </c>
      <c r="R2504" t="s">
        <v>8350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8" t="s">
        <v>8333</v>
      </c>
      <c r="R2505" t="s">
        <v>8350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8.8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8" t="s">
        <v>8333</v>
      </c>
      <c r="R2506" t="s">
        <v>8350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7.6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8" t="s">
        <v>8333</v>
      </c>
      <c r="R2507" t="s">
        <v>8350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8" t="s">
        <v>8333</v>
      </c>
      <c r="R2508" t="s">
        <v>8350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8" t="s">
        <v>8333</v>
      </c>
      <c r="R2509" t="s">
        <v>8350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8" t="s">
        <v>8333</v>
      </c>
      <c r="R2510" t="s">
        <v>8350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3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8" t="s">
        <v>8333</v>
      </c>
      <c r="R2511" t="s">
        <v>8350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3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8" t="s">
        <v>8333</v>
      </c>
      <c r="R2512" t="s">
        <v>8350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3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8" t="s">
        <v>8333</v>
      </c>
      <c r="R2513" t="s">
        <v>8350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3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8" t="s">
        <v>8333</v>
      </c>
      <c r="R2514" t="s">
        <v>8350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57.6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8" t="s">
        <v>8333</v>
      </c>
      <c r="R2515" t="s">
        <v>8350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8" t="s">
        <v>8333</v>
      </c>
      <c r="R2516" t="s">
        <v>8350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3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8" t="s">
        <v>8333</v>
      </c>
      <c r="R2517" t="s">
        <v>8350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8" t="s">
        <v>8333</v>
      </c>
      <c r="R2518" t="s">
        <v>8350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8" t="s">
        <v>8333</v>
      </c>
      <c r="R2519" t="s">
        <v>8350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8" t="s">
        <v>8333</v>
      </c>
      <c r="R2520" t="s">
        <v>8350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8.8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8" t="s">
        <v>8333</v>
      </c>
      <c r="R2521" t="s">
        <v>8350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8" t="s">
        <v>8333</v>
      </c>
      <c r="R2522" t="s">
        <v>8350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7.6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8" t="s">
        <v>8322</v>
      </c>
      <c r="R2523" t="s">
        <v>8351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8" t="s">
        <v>8322</v>
      </c>
      <c r="R2524" t="s">
        <v>8351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8" t="s">
        <v>8322</v>
      </c>
      <c r="R2525" t="s">
        <v>8351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28.8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8" t="s">
        <v>8322</v>
      </c>
      <c r="R2526" t="s">
        <v>8351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8" t="s">
        <v>8322</v>
      </c>
      <c r="R2527" t="s">
        <v>8351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8" t="s">
        <v>8322</v>
      </c>
      <c r="R2528" t="s">
        <v>8351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8" t="s">
        <v>8322</v>
      </c>
      <c r="R2529" t="s">
        <v>8351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8" t="s">
        <v>8322</v>
      </c>
      <c r="R2530" t="s">
        <v>8351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8.8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8" t="s">
        <v>8322</v>
      </c>
      <c r="R2531" t="s">
        <v>8351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8" t="s">
        <v>8322</v>
      </c>
      <c r="R2532" t="s">
        <v>8351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57.6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8" t="s">
        <v>8322</v>
      </c>
      <c r="R2533" t="s">
        <v>8351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8" t="s">
        <v>8322</v>
      </c>
      <c r="R2534" t="s">
        <v>8351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8" t="s">
        <v>8322</v>
      </c>
      <c r="R2535" t="s">
        <v>8351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7.6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8" t="s">
        <v>8322</v>
      </c>
      <c r="R2536" t="s">
        <v>8351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8" t="s">
        <v>8322</v>
      </c>
      <c r="R2537" t="s">
        <v>8351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8" t="s">
        <v>8322</v>
      </c>
      <c r="R2538" t="s">
        <v>8351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8" t="s">
        <v>8322</v>
      </c>
      <c r="R2539" t="s">
        <v>8351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8.8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8" t="s">
        <v>8322</v>
      </c>
      <c r="R2540" t="s">
        <v>8351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8" t="s">
        <v>8322</v>
      </c>
      <c r="R2541" t="s">
        <v>8351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57.6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8" t="s">
        <v>8322</v>
      </c>
      <c r="R2542" t="s">
        <v>8351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7.6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8" t="s">
        <v>8322</v>
      </c>
      <c r="R2543" t="s">
        <v>8351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3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8" t="s">
        <v>8322</v>
      </c>
      <c r="R2544" t="s">
        <v>8351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8" t="s">
        <v>8322</v>
      </c>
      <c r="R2545" t="s">
        <v>8351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8" t="s">
        <v>8322</v>
      </c>
      <c r="R2546" t="s">
        <v>8351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8" t="s">
        <v>8322</v>
      </c>
      <c r="R2547" t="s">
        <v>8351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8" t="s">
        <v>8322</v>
      </c>
      <c r="R2548" t="s">
        <v>8351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8" t="s">
        <v>8322</v>
      </c>
      <c r="R2549" t="s">
        <v>8351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8" t="s">
        <v>8322</v>
      </c>
      <c r="R2550" t="s">
        <v>8351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8" t="s">
        <v>8322</v>
      </c>
      <c r="R2551" t="s">
        <v>8351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57.6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8" t="s">
        <v>8322</v>
      </c>
      <c r="R2552" t="s">
        <v>8351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8" t="s">
        <v>8322</v>
      </c>
      <c r="R2553" t="s">
        <v>8351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8" t="s">
        <v>8322</v>
      </c>
      <c r="R2554" t="s">
        <v>8351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8" t="s">
        <v>8322</v>
      </c>
      <c r="R2555" t="s">
        <v>8351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57.6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8" t="s">
        <v>8322</v>
      </c>
      <c r="R2556" t="s">
        <v>8351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57.6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8" t="s">
        <v>8322</v>
      </c>
      <c r="R2557" t="s">
        <v>8351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8" t="s">
        <v>8322</v>
      </c>
      <c r="R2558" t="s">
        <v>8351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8.8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8" t="s">
        <v>8322</v>
      </c>
      <c r="R2559" t="s">
        <v>8351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3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8" t="s">
        <v>8322</v>
      </c>
      <c r="R2560" t="s">
        <v>8351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8" t="s">
        <v>8322</v>
      </c>
      <c r="R2561" t="s">
        <v>8351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8" t="s">
        <v>8322</v>
      </c>
      <c r="R2562" t="s">
        <v>8351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3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8" t="s">
        <v>8333</v>
      </c>
      <c r="R2563" t="s">
        <v>8334</v>
      </c>
      <c r="S2563" s="12">
        <f t="shared" ref="S2563:S2626" si="202">( ( (J2563/60)/60)/24)+DATE(1970,1,1)</f>
        <v>42260.528807870374</v>
      </c>
      <c r="T2563" s="12">
        <f t="shared" ref="T2563:T2626" si="203">( ( (I2563/60)/60)/24)+DATE(1970,1,1)</f>
        <v>42290.528807870374</v>
      </c>
      <c r="U2563">
        <f t="shared" ref="U2563:U2626" si="204">YEAR(S2563)</f>
        <v>2015</v>
      </c>
    </row>
    <row r="2564" spans="1:21" ht="57.6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8" t="s">
        <v>8333</v>
      </c>
      <c r="R2564" t="s">
        <v>8334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8.8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8" t="s">
        <v>8333</v>
      </c>
      <c r="R2565" t="s">
        <v>8334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8" t="s">
        <v>8333</v>
      </c>
      <c r="R2566" t="s">
        <v>8334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8" t="s">
        <v>8333</v>
      </c>
      <c r="R2567" t="s">
        <v>8334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8" t="s">
        <v>8333</v>
      </c>
      <c r="R2568" t="s">
        <v>8334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8" t="s">
        <v>8333</v>
      </c>
      <c r="R2569" t="s">
        <v>8334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8" t="s">
        <v>8333</v>
      </c>
      <c r="R2570" t="s">
        <v>8334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3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8" t="s">
        <v>8333</v>
      </c>
      <c r="R2571" t="s">
        <v>8334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8" t="s">
        <v>8333</v>
      </c>
      <c r="R2572" t="s">
        <v>8334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8" t="s">
        <v>8333</v>
      </c>
      <c r="R2573" t="s">
        <v>8334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8" t="s">
        <v>8333</v>
      </c>
      <c r="R2574" t="s">
        <v>8334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3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8" t="s">
        <v>8333</v>
      </c>
      <c r="R2575" t="s">
        <v>8334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3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8" t="s">
        <v>8333</v>
      </c>
      <c r="R2576" t="s">
        <v>8334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8" t="s">
        <v>8333</v>
      </c>
      <c r="R2577" t="s">
        <v>8334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8.8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8" t="s">
        <v>8333</v>
      </c>
      <c r="R2578" t="s">
        <v>8334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8" t="s">
        <v>8333</v>
      </c>
      <c r="R2579" t="s">
        <v>8334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57.6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8" t="s">
        <v>8333</v>
      </c>
      <c r="R2580" t="s">
        <v>8334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8" t="s">
        <v>8333</v>
      </c>
      <c r="R2581" t="s">
        <v>8334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8" t="s">
        <v>8333</v>
      </c>
      <c r="R2582" t="s">
        <v>8334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8" t="s">
        <v>8333</v>
      </c>
      <c r="R2583" t="s">
        <v>8334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8.8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8" t="s">
        <v>8333</v>
      </c>
      <c r="R2584" t="s">
        <v>8334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8" t="s">
        <v>8333</v>
      </c>
      <c r="R2585" t="s">
        <v>8334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8.8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8" t="s">
        <v>8333</v>
      </c>
      <c r="R2586" t="s">
        <v>8334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8" t="s">
        <v>8333</v>
      </c>
      <c r="R2587" t="s">
        <v>8334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8.8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8" t="s">
        <v>8333</v>
      </c>
      <c r="R2588" t="s">
        <v>8334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3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8" t="s">
        <v>8333</v>
      </c>
      <c r="R2589" t="s">
        <v>8334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57.6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8" t="s">
        <v>8333</v>
      </c>
      <c r="R2590" t="s">
        <v>8334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8" t="s">
        <v>8333</v>
      </c>
      <c r="R2591" t="s">
        <v>8334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8" t="s">
        <v>8333</v>
      </c>
      <c r="R2592" t="s">
        <v>8334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8" t="s">
        <v>8333</v>
      </c>
      <c r="R2593" t="s">
        <v>8334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57.6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8" t="s">
        <v>8333</v>
      </c>
      <c r="R2594" t="s">
        <v>8334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8" t="s">
        <v>8333</v>
      </c>
      <c r="R2595" t="s">
        <v>8334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8" t="s">
        <v>8333</v>
      </c>
      <c r="R2596" t="s">
        <v>8334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8.8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8" t="s">
        <v>8333</v>
      </c>
      <c r="R2597" t="s">
        <v>8334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3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8" t="s">
        <v>8333</v>
      </c>
      <c r="R2598" t="s">
        <v>8334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8" t="s">
        <v>8333</v>
      </c>
      <c r="R2599" t="s">
        <v>8334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3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8" t="s">
        <v>8333</v>
      </c>
      <c r="R2600" t="s">
        <v>8334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8.8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8" t="s">
        <v>8333</v>
      </c>
      <c r="R2601" t="s">
        <v>8334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3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8" t="s">
        <v>8333</v>
      </c>
      <c r="R2602" t="s">
        <v>8334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57.6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8" t="s">
        <v>8316</v>
      </c>
      <c r="R2603" t="s">
        <v>8352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8" t="s">
        <v>8316</v>
      </c>
      <c r="R2604" t="s">
        <v>8352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8.8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8" t="s">
        <v>8316</v>
      </c>
      <c r="R2605" t="s">
        <v>8352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8" t="s">
        <v>8316</v>
      </c>
      <c r="R2606" t="s">
        <v>8352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8" t="s">
        <v>8316</v>
      </c>
      <c r="R2607" t="s">
        <v>8352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7.6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8" t="s">
        <v>8316</v>
      </c>
      <c r="R2608" t="s">
        <v>8352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8" t="s">
        <v>8316</v>
      </c>
      <c r="R2609" t="s">
        <v>8352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8" t="s">
        <v>8316</v>
      </c>
      <c r="R2610" t="s">
        <v>8352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57.6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8" t="s">
        <v>8316</v>
      </c>
      <c r="R2611" t="s">
        <v>8352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3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8" t="s">
        <v>8316</v>
      </c>
      <c r="R2612" t="s">
        <v>8352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57.6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8" t="s">
        <v>8316</v>
      </c>
      <c r="R2613" t="s">
        <v>8352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8" t="s">
        <v>8316</v>
      </c>
      <c r="R2614" t="s">
        <v>8352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8" t="s">
        <v>8316</v>
      </c>
      <c r="R2615" t="s">
        <v>8352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8" t="s">
        <v>8316</v>
      </c>
      <c r="R2616" t="s">
        <v>8352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3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8" t="s">
        <v>8316</v>
      </c>
      <c r="R2617" t="s">
        <v>8352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3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8" t="s">
        <v>8316</v>
      </c>
      <c r="R2618" t="s">
        <v>8352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8" t="s">
        <v>8316</v>
      </c>
      <c r="R2619" t="s">
        <v>8352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8.8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8" t="s">
        <v>8316</v>
      </c>
      <c r="R2620" t="s">
        <v>8352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8" t="s">
        <v>8316</v>
      </c>
      <c r="R2621" t="s">
        <v>8352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8" t="s">
        <v>8316</v>
      </c>
      <c r="R2622" t="s">
        <v>8352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8" t="s">
        <v>8316</v>
      </c>
      <c r="R2623" t="s">
        <v>8352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8" t="s">
        <v>8316</v>
      </c>
      <c r="R2624" t="s">
        <v>8352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8" t="s">
        <v>8316</v>
      </c>
      <c r="R2625" t="s">
        <v>8352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8" t="s">
        <v>8316</v>
      </c>
      <c r="R2626" t="s">
        <v>8352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57.6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8" t="s">
        <v>8316</v>
      </c>
      <c r="R2627" t="s">
        <v>8352</v>
      </c>
      <c r="S2627" s="12">
        <f t="shared" ref="S2627:S2690" si="207">( ( (J2627/60)/60)/24)+DATE(1970,1,1)</f>
        <v>42658.810277777782</v>
      </c>
      <c r="T2627" s="12">
        <f t="shared" ref="T2627:T2690" si="208">( ( (I2627/60)/60)/24)+DATE(1970,1,1)</f>
        <v>42683.851944444439</v>
      </c>
      <c r="U2627">
        <f t="shared" ref="U2627:U2690" si="209">YEAR(S2627)</f>
        <v>2016</v>
      </c>
    </row>
    <row r="2628" spans="1:21" ht="43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8" t="s">
        <v>8316</v>
      </c>
      <c r="R2628" t="s">
        <v>8352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8" t="s">
        <v>8316</v>
      </c>
      <c r="R2629" t="s">
        <v>8352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3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8" t="s">
        <v>8316</v>
      </c>
      <c r="R2630" t="s">
        <v>8352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8.8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8" t="s">
        <v>8316</v>
      </c>
      <c r="R2631" t="s">
        <v>8352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3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8" t="s">
        <v>8316</v>
      </c>
      <c r="R2632" t="s">
        <v>8352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8" t="s">
        <v>8316</v>
      </c>
      <c r="R2633" t="s">
        <v>8352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8" t="s">
        <v>8316</v>
      </c>
      <c r="R2634" t="s">
        <v>8352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8" t="s">
        <v>8316</v>
      </c>
      <c r="R2635" t="s">
        <v>8352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8" t="s">
        <v>8316</v>
      </c>
      <c r="R2636" t="s">
        <v>8352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8" t="s">
        <v>8316</v>
      </c>
      <c r="R2637" t="s">
        <v>8352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7.6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8" t="s">
        <v>8316</v>
      </c>
      <c r="R2638" t="s">
        <v>8352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8.8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8" t="s">
        <v>8316</v>
      </c>
      <c r="R2639" t="s">
        <v>8352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8" t="s">
        <v>8316</v>
      </c>
      <c r="R2640" t="s">
        <v>8352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8" t="s">
        <v>8316</v>
      </c>
      <c r="R2641" t="s">
        <v>8352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7.6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8" t="s">
        <v>8316</v>
      </c>
      <c r="R2642" t="s">
        <v>8352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8.8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8" t="s">
        <v>8316</v>
      </c>
      <c r="R2643" t="s">
        <v>8352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7.6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8" t="s">
        <v>8316</v>
      </c>
      <c r="R2644" t="s">
        <v>8352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3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8" t="s">
        <v>8316</v>
      </c>
      <c r="R2645" t="s">
        <v>8352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8" t="s">
        <v>8316</v>
      </c>
      <c r="R2646" t="s">
        <v>8352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8" t="s">
        <v>8316</v>
      </c>
      <c r="R2647" t="s">
        <v>8352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8" t="s">
        <v>8316</v>
      </c>
      <c r="R2648" t="s">
        <v>8352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8" t="s">
        <v>8316</v>
      </c>
      <c r="R2649" t="s">
        <v>8352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57.6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8" t="s">
        <v>8316</v>
      </c>
      <c r="R2650" t="s">
        <v>8352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8.8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8" t="s">
        <v>8316</v>
      </c>
      <c r="R2651" t="s">
        <v>8352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7.6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8" t="s">
        <v>8316</v>
      </c>
      <c r="R2652" t="s">
        <v>8352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8" t="s">
        <v>8316</v>
      </c>
      <c r="R2653" t="s">
        <v>8352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8" t="s">
        <v>8316</v>
      </c>
      <c r="R2654" t="s">
        <v>8352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8" t="s">
        <v>8316</v>
      </c>
      <c r="R2655" t="s">
        <v>8352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8" t="s">
        <v>8316</v>
      </c>
      <c r="R2656" t="s">
        <v>8352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8" t="s">
        <v>8316</v>
      </c>
      <c r="R2657" t="s">
        <v>8352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8.8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8" t="s">
        <v>8316</v>
      </c>
      <c r="R2658" t="s">
        <v>8352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8" t="s">
        <v>8316</v>
      </c>
      <c r="R2659" t="s">
        <v>8352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8" t="s">
        <v>8316</v>
      </c>
      <c r="R2660" t="s">
        <v>8352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8" t="s">
        <v>8316</v>
      </c>
      <c r="R2661" t="s">
        <v>8352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57.6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8" t="s">
        <v>8316</v>
      </c>
      <c r="R2662" t="s">
        <v>8352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8" t="s">
        <v>8316</v>
      </c>
      <c r="R2663" t="s">
        <v>8353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8" t="s">
        <v>8316</v>
      </c>
      <c r="R2664" t="s">
        <v>8353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8" t="s">
        <v>8316</v>
      </c>
      <c r="R2665" t="s">
        <v>8353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8" t="s">
        <v>8316</v>
      </c>
      <c r="R2666" t="s">
        <v>8353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3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8" t="s">
        <v>8316</v>
      </c>
      <c r="R2667" t="s">
        <v>8353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8" t="s">
        <v>8316</v>
      </c>
      <c r="R2668" t="s">
        <v>8353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57.6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8" t="s">
        <v>8316</v>
      </c>
      <c r="R2669" t="s">
        <v>8353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8.8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8" t="s">
        <v>8316</v>
      </c>
      <c r="R2670" t="s">
        <v>8353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8" t="s">
        <v>8316</v>
      </c>
      <c r="R2671" t="s">
        <v>8353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8" t="s">
        <v>8316</v>
      </c>
      <c r="R2672" t="s">
        <v>8353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8" t="s">
        <v>8316</v>
      </c>
      <c r="R2673" t="s">
        <v>8353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3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8" t="s">
        <v>8316</v>
      </c>
      <c r="R2674" t="s">
        <v>8353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3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8" t="s">
        <v>8316</v>
      </c>
      <c r="R2675" t="s">
        <v>8353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7.6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8" t="s">
        <v>8316</v>
      </c>
      <c r="R2676" t="s">
        <v>8353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57.6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8" t="s">
        <v>8316</v>
      </c>
      <c r="R2677" t="s">
        <v>8353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8" t="s">
        <v>8316</v>
      </c>
      <c r="R2678" t="s">
        <v>8353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8" t="s">
        <v>8316</v>
      </c>
      <c r="R2679" t="s">
        <v>8353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8" t="s">
        <v>8316</v>
      </c>
      <c r="R2680" t="s">
        <v>8353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57.6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8" t="s">
        <v>8316</v>
      </c>
      <c r="R2681" t="s">
        <v>8353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8" t="s">
        <v>8316</v>
      </c>
      <c r="R2682" t="s">
        <v>8353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8" t="s">
        <v>8333</v>
      </c>
      <c r="R2683" t="s">
        <v>8334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8" t="s">
        <v>8333</v>
      </c>
      <c r="R2684" t="s">
        <v>8334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8" t="s">
        <v>8333</v>
      </c>
      <c r="R2685" t="s">
        <v>8334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8" t="s">
        <v>8333</v>
      </c>
      <c r="R2686" t="s">
        <v>8334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8" t="s">
        <v>8333</v>
      </c>
      <c r="R2687" t="s">
        <v>8334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8" t="s">
        <v>8333</v>
      </c>
      <c r="R2688" t="s">
        <v>8334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8" t="s">
        <v>8333</v>
      </c>
      <c r="R2689" t="s">
        <v>8334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8.8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8" t="s">
        <v>8333</v>
      </c>
      <c r="R2690" t="s">
        <v>8334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8" t="s">
        <v>8333</v>
      </c>
      <c r="R2691" t="s">
        <v>8334</v>
      </c>
      <c r="S2691" s="12">
        <f t="shared" ref="S2691:S2754" si="212">( ( (J2691/60)/60)/24)+DATE(1970,1,1)</f>
        <v>42551.961689814809</v>
      </c>
      <c r="T2691" s="12">
        <f t="shared" ref="T2691:T2754" si="213">( ( (I2691/60)/60)/24)+DATE(1970,1,1)</f>
        <v>42581.961689814809</v>
      </c>
      <c r="U2691">
        <f t="shared" ref="U2691:U2754" si="214">YEAR(S2691)</f>
        <v>2016</v>
      </c>
    </row>
    <row r="2692" spans="1:21" ht="57.6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8" t="s">
        <v>8333</v>
      </c>
      <c r="R2692" t="s">
        <v>8334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8.8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8" t="s">
        <v>8333</v>
      </c>
      <c r="R2693" t="s">
        <v>8334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8" t="s">
        <v>8333</v>
      </c>
      <c r="R2694" t="s">
        <v>8334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8" t="s">
        <v>8333</v>
      </c>
      <c r="R2695" t="s">
        <v>8334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7.6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8" t="s">
        <v>8333</v>
      </c>
      <c r="R2696" t="s">
        <v>8334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3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8" t="s">
        <v>8333</v>
      </c>
      <c r="R2697" t="s">
        <v>8334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7.6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8" t="s">
        <v>8333</v>
      </c>
      <c r="R2698" t="s">
        <v>8334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8" t="s">
        <v>8333</v>
      </c>
      <c r="R2699" t="s">
        <v>8334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8" t="s">
        <v>8333</v>
      </c>
      <c r="R2700" t="s">
        <v>8334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8" t="s">
        <v>8333</v>
      </c>
      <c r="R2701" t="s">
        <v>8334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8" t="s">
        <v>8333</v>
      </c>
      <c r="R2702" t="s">
        <v>8334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8" t="s">
        <v>8314</v>
      </c>
      <c r="R2703" t="s">
        <v>8354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8" t="s">
        <v>8314</v>
      </c>
      <c r="R2704" t="s">
        <v>8354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8.8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8" t="s">
        <v>8314</v>
      </c>
      <c r="R2705" t="s">
        <v>8354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8" t="s">
        <v>8314</v>
      </c>
      <c r="R2706" t="s">
        <v>8354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8.8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8" t="s">
        <v>8314</v>
      </c>
      <c r="R2707" t="s">
        <v>8354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8" t="s">
        <v>8314</v>
      </c>
      <c r="R2708" t="s">
        <v>8354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8" t="s">
        <v>8314</v>
      </c>
      <c r="R2709" t="s">
        <v>8354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8" t="s">
        <v>8314</v>
      </c>
      <c r="R2710" t="s">
        <v>8354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3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8" t="s">
        <v>8314</v>
      </c>
      <c r="R2711" t="s">
        <v>8354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8.8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8" t="s">
        <v>8314</v>
      </c>
      <c r="R2712" t="s">
        <v>8354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3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8" t="s">
        <v>8314</v>
      </c>
      <c r="R2713" t="s">
        <v>8354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3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8" t="s">
        <v>8314</v>
      </c>
      <c r="R2714" t="s">
        <v>8354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3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8" t="s">
        <v>8314</v>
      </c>
      <c r="R2715" t="s">
        <v>8354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8.8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8" t="s">
        <v>8314</v>
      </c>
      <c r="R2716" t="s">
        <v>8354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8" t="s">
        <v>8314</v>
      </c>
      <c r="R2717" t="s">
        <v>8354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8" t="s">
        <v>8314</v>
      </c>
      <c r="R2718" t="s">
        <v>8354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8" t="s">
        <v>8314</v>
      </c>
      <c r="R2719" t="s">
        <v>8354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8" t="s">
        <v>8314</v>
      </c>
      <c r="R2720" t="s">
        <v>8354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3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8" t="s">
        <v>8314</v>
      </c>
      <c r="R2721" t="s">
        <v>8354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8" t="s">
        <v>8314</v>
      </c>
      <c r="R2722" t="s">
        <v>8354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3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8" t="s">
        <v>8316</v>
      </c>
      <c r="R2723" t="s">
        <v>8346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3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8" t="s">
        <v>8316</v>
      </c>
      <c r="R2724" t="s">
        <v>8346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3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8" t="s">
        <v>8316</v>
      </c>
      <c r="R2725" t="s">
        <v>8346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3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8" t="s">
        <v>8316</v>
      </c>
      <c r="R2726" t="s">
        <v>8346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3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8" t="s">
        <v>8316</v>
      </c>
      <c r="R2727" t="s">
        <v>8346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8" t="s">
        <v>8316</v>
      </c>
      <c r="R2728" t="s">
        <v>8346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8" t="s">
        <v>8316</v>
      </c>
      <c r="R2729" t="s">
        <v>8346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8.8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8" t="s">
        <v>8316</v>
      </c>
      <c r="R2730" t="s">
        <v>8346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8.8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8" t="s">
        <v>8316</v>
      </c>
      <c r="R2731" t="s">
        <v>8346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3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8" t="s">
        <v>8316</v>
      </c>
      <c r="R2732" t="s">
        <v>8346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7.6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8" t="s">
        <v>8316</v>
      </c>
      <c r="R2733" t="s">
        <v>8346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8" t="s">
        <v>8316</v>
      </c>
      <c r="R2734" t="s">
        <v>8346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3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8" t="s">
        <v>8316</v>
      </c>
      <c r="R2735" t="s">
        <v>8346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3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8" t="s">
        <v>8316</v>
      </c>
      <c r="R2736" t="s">
        <v>8346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8" t="s">
        <v>8316</v>
      </c>
      <c r="R2737" t="s">
        <v>8346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57.6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8" t="s">
        <v>8316</v>
      </c>
      <c r="R2738" t="s">
        <v>8346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8" t="s">
        <v>8316</v>
      </c>
      <c r="R2739" t="s">
        <v>8346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8" t="s">
        <v>8316</v>
      </c>
      <c r="R2740" t="s">
        <v>8346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8" t="s">
        <v>8316</v>
      </c>
      <c r="R2741" t="s">
        <v>8346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3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8" t="s">
        <v>8316</v>
      </c>
      <c r="R2742" t="s">
        <v>8346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8.8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8" t="s">
        <v>8319</v>
      </c>
      <c r="R2743" t="s">
        <v>8355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8" t="s">
        <v>8319</v>
      </c>
      <c r="R2744" t="s">
        <v>8355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7.6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8" t="s">
        <v>8319</v>
      </c>
      <c r="R2745" t="s">
        <v>8355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8" t="s">
        <v>8319</v>
      </c>
      <c r="R2746" t="s">
        <v>8355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8" t="s">
        <v>8319</v>
      </c>
      <c r="R2747" t="s">
        <v>8355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8" t="s">
        <v>8319</v>
      </c>
      <c r="R2748" t="s">
        <v>8355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8" t="s">
        <v>8319</v>
      </c>
      <c r="R2749" t="s">
        <v>8355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8" t="s">
        <v>8319</v>
      </c>
      <c r="R2750" t="s">
        <v>8355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8.8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8" t="s">
        <v>8319</v>
      </c>
      <c r="R2751" t="s">
        <v>8355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8" t="s">
        <v>8319</v>
      </c>
      <c r="R2752" t="s">
        <v>8355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8" t="s">
        <v>8319</v>
      </c>
      <c r="R2753" t="s">
        <v>8355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8" t="s">
        <v>8319</v>
      </c>
      <c r="R2754" t="s">
        <v>8355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8" t="s">
        <v>8319</v>
      </c>
      <c r="R2755" t="s">
        <v>8355</v>
      </c>
      <c r="S2755" s="12">
        <f t="shared" ref="S2755:S2818" si="217">( ( (J2755/60)/60)/24)+DATE(1970,1,1)</f>
        <v>41117.900729166664</v>
      </c>
      <c r="T2755" s="12">
        <f t="shared" ref="T2755:T2818" si="218">( ( (I2755/60)/60)/24)+DATE(1970,1,1)</f>
        <v>41147.900729166664</v>
      </c>
      <c r="U2755">
        <f t="shared" ref="U2755:U2818" si="219">YEAR(S2755)</f>
        <v>2012</v>
      </c>
    </row>
    <row r="2756" spans="1:21" ht="43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8" t="s">
        <v>8319</v>
      </c>
      <c r="R2756" t="s">
        <v>8355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8" t="s">
        <v>8319</v>
      </c>
      <c r="R2757" t="s">
        <v>8355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8" t="s">
        <v>8319</v>
      </c>
      <c r="R2758" t="s">
        <v>8355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8.8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8" t="s">
        <v>8319</v>
      </c>
      <c r="R2759" t="s">
        <v>8355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7.6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8" t="s">
        <v>8319</v>
      </c>
      <c r="R2760" t="s">
        <v>8355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8" t="s">
        <v>8319</v>
      </c>
      <c r="R2761" t="s">
        <v>8355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3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8" t="s">
        <v>8319</v>
      </c>
      <c r="R2762" t="s">
        <v>8355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8.8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8" t="s">
        <v>8319</v>
      </c>
      <c r="R2763" t="s">
        <v>8355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8" t="s">
        <v>8319</v>
      </c>
      <c r="R2764" t="s">
        <v>8355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8.8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8" t="s">
        <v>8319</v>
      </c>
      <c r="R2765" t="s">
        <v>8355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8" t="s">
        <v>8319</v>
      </c>
      <c r="R2766" t="s">
        <v>8355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8" t="s">
        <v>8319</v>
      </c>
      <c r="R2767" t="s">
        <v>8355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8" t="s">
        <v>8319</v>
      </c>
      <c r="R2768" t="s">
        <v>8355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8" t="s">
        <v>8319</v>
      </c>
      <c r="R2769" t="s">
        <v>8355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8" t="s">
        <v>8319</v>
      </c>
      <c r="R2770" t="s">
        <v>8355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8" t="s">
        <v>8319</v>
      </c>
      <c r="R2771" t="s">
        <v>8355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3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8" t="s">
        <v>8319</v>
      </c>
      <c r="R2772" t="s">
        <v>8355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8" t="s">
        <v>8319</v>
      </c>
      <c r="R2773" t="s">
        <v>8355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8" t="s">
        <v>8319</v>
      </c>
      <c r="R2774" t="s">
        <v>8355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8" t="s">
        <v>8319</v>
      </c>
      <c r="R2775" t="s">
        <v>8355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8" t="s">
        <v>8319</v>
      </c>
      <c r="R2776" t="s">
        <v>8355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8" t="s">
        <v>8319</v>
      </c>
      <c r="R2777" t="s">
        <v>8355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7.6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8" t="s">
        <v>8319</v>
      </c>
      <c r="R2778" t="s">
        <v>8355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8" t="s">
        <v>8319</v>
      </c>
      <c r="R2779" t="s">
        <v>8355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7.6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8" t="s">
        <v>8319</v>
      </c>
      <c r="R2780" t="s">
        <v>8355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8" t="s">
        <v>8319</v>
      </c>
      <c r="R2781" t="s">
        <v>8355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8.8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8" t="s">
        <v>8319</v>
      </c>
      <c r="R2782" t="s">
        <v>8355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3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8" t="s">
        <v>8314</v>
      </c>
      <c r="R2783" t="s">
        <v>8315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8.8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8" t="s">
        <v>8314</v>
      </c>
      <c r="R2784" t="s">
        <v>8315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3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8" t="s">
        <v>8314</v>
      </c>
      <c r="R2785" t="s">
        <v>8315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3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8" t="s">
        <v>8314</v>
      </c>
      <c r="R2786" t="s">
        <v>8315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8" t="s">
        <v>8314</v>
      </c>
      <c r="R2787" t="s">
        <v>8315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8.8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8" t="s">
        <v>8314</v>
      </c>
      <c r="R2788" t="s">
        <v>8315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3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8" t="s">
        <v>8314</v>
      </c>
      <c r="R2789" t="s">
        <v>8315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8" t="s">
        <v>8314</v>
      </c>
      <c r="R2790" t="s">
        <v>8315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8.8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8" t="s">
        <v>8314</v>
      </c>
      <c r="R2791" t="s">
        <v>8315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8" t="s">
        <v>8314</v>
      </c>
      <c r="R2792" t="s">
        <v>8315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3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8" t="s">
        <v>8314</v>
      </c>
      <c r="R2793" t="s">
        <v>8315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8" t="s">
        <v>8314</v>
      </c>
      <c r="R2794" t="s">
        <v>8315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7.6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8" t="s">
        <v>8314</v>
      </c>
      <c r="R2795" t="s">
        <v>8315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7.6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8" t="s">
        <v>8314</v>
      </c>
      <c r="R2796" t="s">
        <v>8315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3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8" t="s">
        <v>8314</v>
      </c>
      <c r="R2797" t="s">
        <v>8315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3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8" t="s">
        <v>8314</v>
      </c>
      <c r="R2798" t="s">
        <v>8315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3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8" t="s">
        <v>8314</v>
      </c>
      <c r="R2799" t="s">
        <v>8315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3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8" t="s">
        <v>8314</v>
      </c>
      <c r="R2800" t="s">
        <v>8315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3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8" t="s">
        <v>8314</v>
      </c>
      <c r="R2801" t="s">
        <v>8315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3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8" t="s">
        <v>8314</v>
      </c>
      <c r="R2802" t="s">
        <v>8315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3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8" t="s">
        <v>8314</v>
      </c>
      <c r="R2803" t="s">
        <v>8315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3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8" t="s">
        <v>8314</v>
      </c>
      <c r="R2804" t="s">
        <v>8315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3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8" t="s">
        <v>8314</v>
      </c>
      <c r="R2805" t="s">
        <v>8315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3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8" t="s">
        <v>8314</v>
      </c>
      <c r="R2806" t="s">
        <v>8315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7.6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8" t="s">
        <v>8314</v>
      </c>
      <c r="R2807" t="s">
        <v>8315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3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8" t="s">
        <v>8314</v>
      </c>
      <c r="R2808" t="s">
        <v>8315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8" t="s">
        <v>8314</v>
      </c>
      <c r="R2809" t="s">
        <v>8315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3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8" t="s">
        <v>8314</v>
      </c>
      <c r="R2810" t="s">
        <v>8315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8" t="s">
        <v>8314</v>
      </c>
      <c r="R2811" t="s">
        <v>8315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8" t="s">
        <v>8314</v>
      </c>
      <c r="R2812" t="s">
        <v>8315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8" t="s">
        <v>8314</v>
      </c>
      <c r="R2813" t="s">
        <v>8315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3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8" t="s">
        <v>8314</v>
      </c>
      <c r="R2814" t="s">
        <v>8315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8" t="s">
        <v>8314</v>
      </c>
      <c r="R2815" t="s">
        <v>8315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8" t="s">
        <v>8314</v>
      </c>
      <c r="R2816" t="s">
        <v>8315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3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8" t="s">
        <v>8314</v>
      </c>
      <c r="R2817" t="s">
        <v>8315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8" t="s">
        <v>8314</v>
      </c>
      <c r="R2818" t="s">
        <v>8315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3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8" t="s">
        <v>8314</v>
      </c>
      <c r="R2819" t="s">
        <v>8315</v>
      </c>
      <c r="S2819" s="12">
        <f t="shared" ref="S2819:S2882" si="222">( ( (J2819/60)/60)/24)+DATE(1970,1,1)</f>
        <v>42023.634976851856</v>
      </c>
      <c r="T2819" s="12">
        <f t="shared" ref="T2819:T2882" si="223">( ( (I2819/60)/60)/24)+DATE(1970,1,1)</f>
        <v>42063.634976851856</v>
      </c>
      <c r="U2819">
        <f t="shared" ref="U2819:U2882" si="224">YEAR(S2819)</f>
        <v>2015</v>
      </c>
    </row>
    <row r="2820" spans="1:21" ht="43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8" t="s">
        <v>8314</v>
      </c>
      <c r="R2820" t="s">
        <v>8315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3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8" t="s">
        <v>8314</v>
      </c>
      <c r="R2821" t="s">
        <v>8315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3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8" t="s">
        <v>8314</v>
      </c>
      <c r="R2822" t="s">
        <v>8315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57.6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8" t="s">
        <v>8314</v>
      </c>
      <c r="R2823" t="s">
        <v>8315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57.6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8" t="s">
        <v>8314</v>
      </c>
      <c r="R2824" t="s">
        <v>8315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7.6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8" t="s">
        <v>8314</v>
      </c>
      <c r="R2825" t="s">
        <v>8315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3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8" t="s">
        <v>8314</v>
      </c>
      <c r="R2826" t="s">
        <v>8315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57.6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8" t="s">
        <v>8314</v>
      </c>
      <c r="R2827" t="s">
        <v>8315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57.6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8" t="s">
        <v>8314</v>
      </c>
      <c r="R2828" t="s">
        <v>8315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7.6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8" t="s">
        <v>8314</v>
      </c>
      <c r="R2829" t="s">
        <v>8315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8" t="s">
        <v>8314</v>
      </c>
      <c r="R2830" t="s">
        <v>8315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3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8" t="s">
        <v>8314</v>
      </c>
      <c r="R2831" t="s">
        <v>8315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8.8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8" t="s">
        <v>8314</v>
      </c>
      <c r="R2832" t="s">
        <v>8315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3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8" t="s">
        <v>8314</v>
      </c>
      <c r="R2833" t="s">
        <v>8315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3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8" t="s">
        <v>8314</v>
      </c>
      <c r="R2834" t="s">
        <v>8315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8" t="s">
        <v>8314</v>
      </c>
      <c r="R2835" t="s">
        <v>8315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8" t="s">
        <v>8314</v>
      </c>
      <c r="R2836" t="s">
        <v>8315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3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8" t="s">
        <v>8314</v>
      </c>
      <c r="R2837" t="s">
        <v>8315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57.6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8" t="s">
        <v>8314</v>
      </c>
      <c r="R2838" t="s">
        <v>8315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7.6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8" t="s">
        <v>8314</v>
      </c>
      <c r="R2839" t="s">
        <v>8315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8" t="s">
        <v>8314</v>
      </c>
      <c r="R2840" t="s">
        <v>8315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8" t="s">
        <v>8314</v>
      </c>
      <c r="R2841" t="s">
        <v>8315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7.6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8" t="s">
        <v>8314</v>
      </c>
      <c r="R2842" t="s">
        <v>8315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3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8" t="s">
        <v>8314</v>
      </c>
      <c r="R2843" t="s">
        <v>8315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3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8" t="s">
        <v>8314</v>
      </c>
      <c r="R2844" t="s">
        <v>8315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3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8" t="s">
        <v>8314</v>
      </c>
      <c r="R2845" t="s">
        <v>8315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8" t="s">
        <v>8314</v>
      </c>
      <c r="R2846" t="s">
        <v>8315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8" t="s">
        <v>8314</v>
      </c>
      <c r="R2847" t="s">
        <v>8315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57.6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8" t="s">
        <v>8314</v>
      </c>
      <c r="R2848" t="s">
        <v>8315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8" t="s">
        <v>8314</v>
      </c>
      <c r="R2849" t="s">
        <v>8315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7.6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8" t="s">
        <v>8314</v>
      </c>
      <c r="R2850" t="s">
        <v>8315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8" t="s">
        <v>8314</v>
      </c>
      <c r="R2851" t="s">
        <v>8315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3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8" t="s">
        <v>8314</v>
      </c>
      <c r="R2852" t="s">
        <v>8315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8" t="s">
        <v>8314</v>
      </c>
      <c r="R2853" t="s">
        <v>8315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8" t="s">
        <v>8314</v>
      </c>
      <c r="R2854" t="s">
        <v>8315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8" t="s">
        <v>8314</v>
      </c>
      <c r="R2855" t="s">
        <v>8315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3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8" t="s">
        <v>8314</v>
      </c>
      <c r="R2856" t="s">
        <v>8315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57.6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8" t="s">
        <v>8314</v>
      </c>
      <c r="R2857" t="s">
        <v>8315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8" t="s">
        <v>8314</v>
      </c>
      <c r="R2858" t="s">
        <v>8315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7.6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8" t="s">
        <v>8314</v>
      </c>
      <c r="R2859" t="s">
        <v>8315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8" t="s">
        <v>8314</v>
      </c>
      <c r="R2860" t="s">
        <v>8315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3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8" t="s">
        <v>8314</v>
      </c>
      <c r="R2861" t="s">
        <v>8315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57.6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8" t="s">
        <v>8314</v>
      </c>
      <c r="R2862" t="s">
        <v>8315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8" t="s">
        <v>8314</v>
      </c>
      <c r="R2863" t="s">
        <v>8315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8" t="s">
        <v>8314</v>
      </c>
      <c r="R2864" t="s">
        <v>8315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8" t="s">
        <v>8314</v>
      </c>
      <c r="R2865" t="s">
        <v>8315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8" t="s">
        <v>8314</v>
      </c>
      <c r="R2866" t="s">
        <v>8315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3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8" t="s">
        <v>8314</v>
      </c>
      <c r="R2867" t="s">
        <v>8315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8" t="s">
        <v>8314</v>
      </c>
      <c r="R2868" t="s">
        <v>8315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57.6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8" t="s">
        <v>8314</v>
      </c>
      <c r="R2869" t="s">
        <v>8315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57.6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8" t="s">
        <v>8314</v>
      </c>
      <c r="R2870" t="s">
        <v>8315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7.6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8" t="s">
        <v>8314</v>
      </c>
      <c r="R2871" t="s">
        <v>8315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57.6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8" t="s">
        <v>8314</v>
      </c>
      <c r="R2872" t="s">
        <v>8315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8" t="s">
        <v>8314</v>
      </c>
      <c r="R2873" t="s">
        <v>8315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3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8" t="s">
        <v>8314</v>
      </c>
      <c r="R2874" t="s">
        <v>8315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57.6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8" t="s">
        <v>8314</v>
      </c>
      <c r="R2875" t="s">
        <v>8315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8" t="s">
        <v>8314</v>
      </c>
      <c r="R2876" t="s">
        <v>8315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8" t="s">
        <v>8314</v>
      </c>
      <c r="R2877" t="s">
        <v>8315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8" t="s">
        <v>8314</v>
      </c>
      <c r="R2878" t="s">
        <v>8315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8" t="s">
        <v>8314</v>
      </c>
      <c r="R2879" t="s">
        <v>8315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3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8" t="s">
        <v>8314</v>
      </c>
      <c r="R2880" t="s">
        <v>8315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3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8" t="s">
        <v>8314</v>
      </c>
      <c r="R2881" t="s">
        <v>8315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8" t="s">
        <v>8314</v>
      </c>
      <c r="R2882" t="s">
        <v>8315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8" t="s">
        <v>8314</v>
      </c>
      <c r="R2883" t="s">
        <v>8315</v>
      </c>
      <c r="S2883" s="12">
        <f t="shared" ref="S2883:S2946" si="227">( ( (J2883/60)/60)/24)+DATE(1970,1,1)</f>
        <v>41916.597638888888</v>
      </c>
      <c r="T2883" s="12">
        <f t="shared" ref="T2883:T2946" si="228">( ( (I2883/60)/60)/24)+DATE(1970,1,1)</f>
        <v>41976.639305555553</v>
      </c>
      <c r="U2883">
        <f t="shared" ref="U2883:U2946" si="229">YEAR(S2883)</f>
        <v>2014</v>
      </c>
    </row>
    <row r="2884" spans="1:21" ht="43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8" t="s">
        <v>8314</v>
      </c>
      <c r="R2884" t="s">
        <v>8315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7.6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8" t="s">
        <v>8314</v>
      </c>
      <c r="R2885" t="s">
        <v>8315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8.8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8" t="s">
        <v>8314</v>
      </c>
      <c r="R2886" t="s">
        <v>8315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8.8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8" t="s">
        <v>8314</v>
      </c>
      <c r="R2887" t="s">
        <v>8315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8" t="s">
        <v>8314</v>
      </c>
      <c r="R2888" t="s">
        <v>8315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8" t="s">
        <v>8314</v>
      </c>
      <c r="R2889" t="s">
        <v>8315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8" t="s">
        <v>8314</v>
      </c>
      <c r="R2890" t="s">
        <v>8315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8" t="s">
        <v>8314</v>
      </c>
      <c r="R2891" t="s">
        <v>8315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8" t="s">
        <v>8314</v>
      </c>
      <c r="R2892" t="s">
        <v>8315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8" t="s">
        <v>8314</v>
      </c>
      <c r="R2893" t="s">
        <v>8315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8" t="s">
        <v>8314</v>
      </c>
      <c r="R2894" t="s">
        <v>8315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8" t="s">
        <v>8314</v>
      </c>
      <c r="R2895" t="s">
        <v>8315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8.8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8" t="s">
        <v>8314</v>
      </c>
      <c r="R2896" t="s">
        <v>8315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8" t="s">
        <v>8314</v>
      </c>
      <c r="R2897" t="s">
        <v>8315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8" t="s">
        <v>8314</v>
      </c>
      <c r="R2898" t="s">
        <v>8315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8" t="s">
        <v>8314</v>
      </c>
      <c r="R2899" t="s">
        <v>8315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8" t="s">
        <v>8314</v>
      </c>
      <c r="R2900" t="s">
        <v>8315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8" t="s">
        <v>8314</v>
      </c>
      <c r="R2901" t="s">
        <v>8315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7.6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8" t="s">
        <v>8314</v>
      </c>
      <c r="R2902" t="s">
        <v>8315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8" t="s">
        <v>8314</v>
      </c>
      <c r="R2903" t="s">
        <v>8315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8" t="s">
        <v>8314</v>
      </c>
      <c r="R2904" t="s">
        <v>8315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8" t="s">
        <v>8314</v>
      </c>
      <c r="R2905" t="s">
        <v>8315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8" t="s">
        <v>8314</v>
      </c>
      <c r="R2906" t="s">
        <v>8315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3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8" t="s">
        <v>8314</v>
      </c>
      <c r="R2907" t="s">
        <v>8315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57.6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8" t="s">
        <v>8314</v>
      </c>
      <c r="R2908" t="s">
        <v>8315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8" t="s">
        <v>8314</v>
      </c>
      <c r="R2909" t="s">
        <v>8315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7.6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8" t="s">
        <v>8314</v>
      </c>
      <c r="R2910" t="s">
        <v>8315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3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8" t="s">
        <v>8314</v>
      </c>
      <c r="R2911" t="s">
        <v>8315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8" t="s">
        <v>8314</v>
      </c>
      <c r="R2912" t="s">
        <v>8315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57.6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8" t="s">
        <v>8314</v>
      </c>
      <c r="R2913" t="s">
        <v>8315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8" t="s">
        <v>8314</v>
      </c>
      <c r="R2914" t="s">
        <v>8315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8" t="s">
        <v>8314</v>
      </c>
      <c r="R2915" t="s">
        <v>8315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8.8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8" t="s">
        <v>8314</v>
      </c>
      <c r="R2916" t="s">
        <v>8315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3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8" t="s">
        <v>8314</v>
      </c>
      <c r="R2917" t="s">
        <v>8315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3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8" t="s">
        <v>8314</v>
      </c>
      <c r="R2918" t="s">
        <v>8315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3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8" t="s">
        <v>8314</v>
      </c>
      <c r="R2919" t="s">
        <v>8315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8" t="s">
        <v>8314</v>
      </c>
      <c r="R2920" t="s">
        <v>8315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8" t="s">
        <v>8314</v>
      </c>
      <c r="R2921" t="s">
        <v>8315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8" t="s">
        <v>8314</v>
      </c>
      <c r="R2922" t="s">
        <v>8315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8.8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8" t="s">
        <v>8314</v>
      </c>
      <c r="R2923" t="s">
        <v>8356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3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8" t="s">
        <v>8314</v>
      </c>
      <c r="R2924" t="s">
        <v>8356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3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8" t="s">
        <v>8314</v>
      </c>
      <c r="R2925" t="s">
        <v>8356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8" t="s">
        <v>8314</v>
      </c>
      <c r="R2926" t="s">
        <v>8356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8" t="s">
        <v>8314</v>
      </c>
      <c r="R2927" t="s">
        <v>8356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8" t="s">
        <v>8314</v>
      </c>
      <c r="R2928" t="s">
        <v>8356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8" t="s">
        <v>8314</v>
      </c>
      <c r="R2929" t="s">
        <v>8356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8.8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8" t="s">
        <v>8314</v>
      </c>
      <c r="R2930" t="s">
        <v>8356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8" t="s">
        <v>8314</v>
      </c>
      <c r="R2931" t="s">
        <v>8356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8" t="s">
        <v>8314</v>
      </c>
      <c r="R2932" t="s">
        <v>8356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3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8" t="s">
        <v>8314</v>
      </c>
      <c r="R2933" t="s">
        <v>8356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8" t="s">
        <v>8314</v>
      </c>
      <c r="R2934" t="s">
        <v>8356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3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8" t="s">
        <v>8314</v>
      </c>
      <c r="R2935" t="s">
        <v>8356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8" t="s">
        <v>8314</v>
      </c>
      <c r="R2936" t="s">
        <v>8356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8" t="s">
        <v>8314</v>
      </c>
      <c r="R2937" t="s">
        <v>8356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8" t="s">
        <v>8314</v>
      </c>
      <c r="R2938" t="s">
        <v>8356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8.8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8" t="s">
        <v>8314</v>
      </c>
      <c r="R2939" t="s">
        <v>8356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3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8" t="s">
        <v>8314</v>
      </c>
      <c r="R2940" t="s">
        <v>8356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8" t="s">
        <v>8314</v>
      </c>
      <c r="R2941" t="s">
        <v>8356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8" t="s">
        <v>8314</v>
      </c>
      <c r="R2942" t="s">
        <v>8356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8" t="s">
        <v>8314</v>
      </c>
      <c r="R2943" t="s">
        <v>8354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8" t="s">
        <v>8314</v>
      </c>
      <c r="R2944" t="s">
        <v>8354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8" t="s">
        <v>8314</v>
      </c>
      <c r="R2945" t="s">
        <v>8354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8" t="s">
        <v>8314</v>
      </c>
      <c r="R2946" t="s">
        <v>8354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7.6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8" t="s">
        <v>8314</v>
      </c>
      <c r="R2947" t="s">
        <v>8354</v>
      </c>
      <c r="S2947" s="12">
        <f t="shared" ref="S2947:S3010" si="232">( ( (J2947/60)/60)/24)+DATE(1970,1,1)</f>
        <v>42118.139583333337</v>
      </c>
      <c r="T2947" s="12">
        <f t="shared" ref="T2947:T3010" si="233">( ( (I2947/60)/60)/24)+DATE(1970,1,1)</f>
        <v>42148.139583333337</v>
      </c>
      <c r="U2947">
        <f t="shared" ref="U2947:U3010" si="234">YEAR(S2947)</f>
        <v>2015</v>
      </c>
    </row>
    <row r="2948" spans="1:21" ht="43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8" t="s">
        <v>8314</v>
      </c>
      <c r="R2948" t="s">
        <v>8354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57.6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8" t="s">
        <v>8314</v>
      </c>
      <c r="R2949" t="s">
        <v>8354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57.6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8" t="s">
        <v>8314</v>
      </c>
      <c r="R2950" t="s">
        <v>8354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8" t="s">
        <v>8314</v>
      </c>
      <c r="R2951" t="s">
        <v>8354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8" t="s">
        <v>8314</v>
      </c>
      <c r="R2952" t="s">
        <v>8354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7.6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8" t="s">
        <v>8314</v>
      </c>
      <c r="R2953" t="s">
        <v>8354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8" t="s">
        <v>8314</v>
      </c>
      <c r="R2954" t="s">
        <v>8354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8" t="s">
        <v>8314</v>
      </c>
      <c r="R2955" t="s">
        <v>8354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8" t="s">
        <v>8314</v>
      </c>
      <c r="R2956" t="s">
        <v>8354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8.8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8" t="s">
        <v>8314</v>
      </c>
      <c r="R2957" t="s">
        <v>8354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8" t="s">
        <v>8314</v>
      </c>
      <c r="R2958" t="s">
        <v>8354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8" t="s">
        <v>8314</v>
      </c>
      <c r="R2959" t="s">
        <v>8354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8" t="s">
        <v>8314</v>
      </c>
      <c r="R2960" t="s">
        <v>8354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8" t="s">
        <v>8314</v>
      </c>
      <c r="R2961" t="s">
        <v>8354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3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8" t="s">
        <v>8314</v>
      </c>
      <c r="R2962" t="s">
        <v>8354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3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8" t="s">
        <v>8314</v>
      </c>
      <c r="R2963" t="s">
        <v>8315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8" t="s">
        <v>8314</v>
      </c>
      <c r="R2964" t="s">
        <v>8315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7.6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8" t="s">
        <v>8314</v>
      </c>
      <c r="R2965" t="s">
        <v>8315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8" t="s">
        <v>8314</v>
      </c>
      <c r="R2966" t="s">
        <v>8315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57.6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8" t="s">
        <v>8314</v>
      </c>
      <c r="R2967" t="s">
        <v>8315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8" t="s">
        <v>8314</v>
      </c>
      <c r="R2968" t="s">
        <v>8315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8" t="s">
        <v>8314</v>
      </c>
      <c r="R2969" t="s">
        <v>8315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8.8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8" t="s">
        <v>8314</v>
      </c>
      <c r="R2970" t="s">
        <v>8315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8" t="s">
        <v>8314</v>
      </c>
      <c r="R2971" t="s">
        <v>8315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8" t="s">
        <v>8314</v>
      </c>
      <c r="R2972" t="s">
        <v>8315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8" t="s">
        <v>8314</v>
      </c>
      <c r="R2973" t="s">
        <v>8315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8.8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8" t="s">
        <v>8314</v>
      </c>
      <c r="R2974" t="s">
        <v>8315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8" t="s">
        <v>8314</v>
      </c>
      <c r="R2975" t="s">
        <v>8315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57.6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8" t="s">
        <v>8314</v>
      </c>
      <c r="R2976" t="s">
        <v>8315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3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8" t="s">
        <v>8314</v>
      </c>
      <c r="R2977" t="s">
        <v>8315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3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8" t="s">
        <v>8314</v>
      </c>
      <c r="R2978" t="s">
        <v>8315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7.6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8" t="s">
        <v>8314</v>
      </c>
      <c r="R2979" t="s">
        <v>8315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57.6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8" t="s">
        <v>8314</v>
      </c>
      <c r="R2980" t="s">
        <v>8315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8" t="s">
        <v>8314</v>
      </c>
      <c r="R2981" t="s">
        <v>8315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8" t="s">
        <v>8314</v>
      </c>
      <c r="R2982" t="s">
        <v>8315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57.6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8" t="s">
        <v>8314</v>
      </c>
      <c r="R2983" t="s">
        <v>8354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28.8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8" t="s">
        <v>8314</v>
      </c>
      <c r="R2984" t="s">
        <v>8354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3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8" t="s">
        <v>8314</v>
      </c>
      <c r="R2985" t="s">
        <v>8354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57.6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8" t="s">
        <v>8314</v>
      </c>
      <c r="R2986" t="s">
        <v>8354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57.6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8" t="s">
        <v>8314</v>
      </c>
      <c r="R2987" t="s">
        <v>8354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3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8" t="s">
        <v>8314</v>
      </c>
      <c r="R2988" t="s">
        <v>8354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57.6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8" t="s">
        <v>8314</v>
      </c>
      <c r="R2989" t="s">
        <v>8354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3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8" t="s">
        <v>8314</v>
      </c>
      <c r="R2990" t="s">
        <v>8354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8" t="s">
        <v>8314</v>
      </c>
      <c r="R2991" t="s">
        <v>8354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8" t="s">
        <v>8314</v>
      </c>
      <c r="R2992" t="s">
        <v>8354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8" t="s">
        <v>8314</v>
      </c>
      <c r="R2993" t="s">
        <v>8354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8" t="s">
        <v>8314</v>
      </c>
      <c r="R2994" t="s">
        <v>8354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8" t="s">
        <v>8314</v>
      </c>
      <c r="R2995" t="s">
        <v>8354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8" t="s">
        <v>8314</v>
      </c>
      <c r="R2996" t="s">
        <v>8354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3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8" t="s">
        <v>8314</v>
      </c>
      <c r="R2997" t="s">
        <v>8354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8.8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8" t="s">
        <v>8314</v>
      </c>
      <c r="R2998" t="s">
        <v>8354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8" t="s">
        <v>8314</v>
      </c>
      <c r="R2999" t="s">
        <v>8354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8" t="s">
        <v>8314</v>
      </c>
      <c r="R3000" t="s">
        <v>8354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8" t="s">
        <v>8314</v>
      </c>
      <c r="R3001" t="s">
        <v>8354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8" t="s">
        <v>8314</v>
      </c>
      <c r="R3002" t="s">
        <v>8354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8" t="s">
        <v>8314</v>
      </c>
      <c r="R3003" t="s">
        <v>8354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8.8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8" t="s">
        <v>8314</v>
      </c>
      <c r="R3004" t="s">
        <v>8354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8" t="s">
        <v>8314</v>
      </c>
      <c r="R3005" t="s">
        <v>8354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57.6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8" t="s">
        <v>8314</v>
      </c>
      <c r="R3006" t="s">
        <v>8354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3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8" t="s">
        <v>8314</v>
      </c>
      <c r="R3007" t="s">
        <v>8354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8.8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8" t="s">
        <v>8314</v>
      </c>
      <c r="R3008" t="s">
        <v>8354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8.8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8" t="s">
        <v>8314</v>
      </c>
      <c r="R3009" t="s">
        <v>8354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8" t="s">
        <v>8314</v>
      </c>
      <c r="R3010" t="s">
        <v>8354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3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8" t="s">
        <v>8314</v>
      </c>
      <c r="R3011" t="s">
        <v>8354</v>
      </c>
      <c r="S3011" s="12">
        <f t="shared" ref="S3011:S3074" si="237">( ( (J3011/60)/60)/24)+DATE(1970,1,1)</f>
        <v>41939.569907407407</v>
      </c>
      <c r="T3011" s="12">
        <f t="shared" ref="T3011:T3074" si="238">( ( (I3011/60)/60)/24)+DATE(1970,1,1)</f>
        <v>41969.611574074079</v>
      </c>
      <c r="U3011">
        <f t="shared" ref="U3011:U3074" si="239">YEAR(S3011)</f>
        <v>2014</v>
      </c>
    </row>
    <row r="3012" spans="1:21" ht="43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8" t="s">
        <v>8314</v>
      </c>
      <c r="R3012" t="s">
        <v>8354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8" t="s">
        <v>8314</v>
      </c>
      <c r="R3013" t="s">
        <v>8354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8" t="s">
        <v>8314</v>
      </c>
      <c r="R3014" t="s">
        <v>8354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8" t="s">
        <v>8314</v>
      </c>
      <c r="R3015" t="s">
        <v>8354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8" t="s">
        <v>8314</v>
      </c>
      <c r="R3016" t="s">
        <v>8354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8" t="s">
        <v>8314</v>
      </c>
      <c r="R3017" t="s">
        <v>8354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57.6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8" t="s">
        <v>8314</v>
      </c>
      <c r="R3018" t="s">
        <v>8354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8" t="s">
        <v>8314</v>
      </c>
      <c r="R3019" t="s">
        <v>8354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8" t="s">
        <v>8314</v>
      </c>
      <c r="R3020" t="s">
        <v>8354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8" t="s">
        <v>8314</v>
      </c>
      <c r="R3021" t="s">
        <v>8354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3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8" t="s">
        <v>8314</v>
      </c>
      <c r="R3022" t="s">
        <v>8354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8" t="s">
        <v>8314</v>
      </c>
      <c r="R3023" t="s">
        <v>8354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8" t="s">
        <v>8314</v>
      </c>
      <c r="R3024" t="s">
        <v>8354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57.6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8" t="s">
        <v>8314</v>
      </c>
      <c r="R3025" t="s">
        <v>8354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3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8" t="s">
        <v>8314</v>
      </c>
      <c r="R3026" t="s">
        <v>8354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3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8" t="s">
        <v>8314</v>
      </c>
      <c r="R3027" t="s">
        <v>8354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57.6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8" t="s">
        <v>8314</v>
      </c>
      <c r="R3028" t="s">
        <v>8354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3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8" t="s">
        <v>8314</v>
      </c>
      <c r="R3029" t="s">
        <v>8354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8.8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8" t="s">
        <v>8314</v>
      </c>
      <c r="R3030" t="s">
        <v>8354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8" t="s">
        <v>8314</v>
      </c>
      <c r="R3031" t="s">
        <v>8354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8" t="s">
        <v>8314</v>
      </c>
      <c r="R3032" t="s">
        <v>8354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8" t="s">
        <v>8314</v>
      </c>
      <c r="R3033" t="s">
        <v>8354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8" t="s">
        <v>8314</v>
      </c>
      <c r="R3034" t="s">
        <v>8354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8" t="s">
        <v>8314</v>
      </c>
      <c r="R3035" t="s">
        <v>8354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8" t="s">
        <v>8314</v>
      </c>
      <c r="R3036" t="s">
        <v>8354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8.8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8" t="s">
        <v>8314</v>
      </c>
      <c r="R3037" t="s">
        <v>8354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8" t="s">
        <v>8314</v>
      </c>
      <c r="R3038" t="s">
        <v>8354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7.6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8" t="s">
        <v>8314</v>
      </c>
      <c r="R3039" t="s">
        <v>8354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8" t="s">
        <v>8314</v>
      </c>
      <c r="R3040" t="s">
        <v>8354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8" t="s">
        <v>8314</v>
      </c>
      <c r="R3041" t="s">
        <v>8354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8" t="s">
        <v>8314</v>
      </c>
      <c r="R3042" t="s">
        <v>8354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8.8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8" t="s">
        <v>8314</v>
      </c>
      <c r="R3043" t="s">
        <v>8354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57.6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8" t="s">
        <v>8314</v>
      </c>
      <c r="R3044" t="s">
        <v>8354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3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8" t="s">
        <v>8314</v>
      </c>
      <c r="R3045" t="s">
        <v>8354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8" t="s">
        <v>8314</v>
      </c>
      <c r="R3046" t="s">
        <v>8354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3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8" t="s">
        <v>8314</v>
      </c>
      <c r="R3047" t="s">
        <v>8354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57.6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8" t="s">
        <v>8314</v>
      </c>
      <c r="R3048" t="s">
        <v>8354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8" t="s">
        <v>8314</v>
      </c>
      <c r="R3049" t="s">
        <v>8354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3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8" t="s">
        <v>8314</v>
      </c>
      <c r="R3050" t="s">
        <v>8354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57.6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8" t="s">
        <v>8314</v>
      </c>
      <c r="R3051" t="s">
        <v>8354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8.8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8" t="s">
        <v>8314</v>
      </c>
      <c r="R3052" t="s">
        <v>8354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57.6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8" t="s">
        <v>8314</v>
      </c>
      <c r="R3053" t="s">
        <v>8354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3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8" t="s">
        <v>8314</v>
      </c>
      <c r="R3054" t="s">
        <v>8354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57.6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8" t="s">
        <v>8314</v>
      </c>
      <c r="R3055" t="s">
        <v>8354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3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8" t="s">
        <v>8314</v>
      </c>
      <c r="R3056" t="s">
        <v>8354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8" t="s">
        <v>8314</v>
      </c>
      <c r="R3057" t="s">
        <v>8354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3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8" t="s">
        <v>8314</v>
      </c>
      <c r="R3058" t="s">
        <v>8354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8" t="s">
        <v>8314</v>
      </c>
      <c r="R3059" t="s">
        <v>8354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57.6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8" t="s">
        <v>8314</v>
      </c>
      <c r="R3060" t="s">
        <v>8354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8" t="s">
        <v>8314</v>
      </c>
      <c r="R3061" t="s">
        <v>8354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8.8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8" t="s">
        <v>8314</v>
      </c>
      <c r="R3062" t="s">
        <v>8354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8" t="s">
        <v>8314</v>
      </c>
      <c r="R3063" t="s">
        <v>8354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8" t="s">
        <v>8314</v>
      </c>
      <c r="R3064" t="s">
        <v>8354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8" t="s">
        <v>8314</v>
      </c>
      <c r="R3065" t="s">
        <v>8354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8.8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8" t="s">
        <v>8314</v>
      </c>
      <c r="R3066" t="s">
        <v>8354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8" t="s">
        <v>8314</v>
      </c>
      <c r="R3067" t="s">
        <v>8354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8" t="s">
        <v>8314</v>
      </c>
      <c r="R3068" t="s">
        <v>8354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8" t="s">
        <v>8314</v>
      </c>
      <c r="R3069" t="s">
        <v>8354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3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8" t="s">
        <v>8314</v>
      </c>
      <c r="R3070" t="s">
        <v>8354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8" t="s">
        <v>8314</v>
      </c>
      <c r="R3071" t="s">
        <v>8354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3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8" t="s">
        <v>8314</v>
      </c>
      <c r="R3072" t="s">
        <v>8354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3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8" t="s">
        <v>8314</v>
      </c>
      <c r="R3073" t="s">
        <v>8354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3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8" t="s">
        <v>8314</v>
      </c>
      <c r="R3074" t="s">
        <v>8354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3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8" t="s">
        <v>8314</v>
      </c>
      <c r="R3075" t="s">
        <v>8354</v>
      </c>
      <c r="S3075" s="12">
        <f t="shared" ref="S3075:S3138" si="242">( ( (J3075/60)/60)/24)+DATE(1970,1,1)</f>
        <v>42111.684027777781</v>
      </c>
      <c r="T3075" s="12">
        <f t="shared" ref="T3075:T3138" si="243">( ( (I3075/60)/60)/24)+DATE(1970,1,1)</f>
        <v>42169.804861111115</v>
      </c>
      <c r="U3075">
        <f t="shared" ref="U3075:U3138" si="244">YEAR(S3075)</f>
        <v>2015</v>
      </c>
    </row>
    <row r="3076" spans="1:21" ht="57.6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8" t="s">
        <v>8314</v>
      </c>
      <c r="R3076" t="s">
        <v>8354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8" t="s">
        <v>8314</v>
      </c>
      <c r="R3077" t="s">
        <v>8354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8.8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8" t="s">
        <v>8314</v>
      </c>
      <c r="R3078" t="s">
        <v>8354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8" t="s">
        <v>8314</v>
      </c>
      <c r="R3079" t="s">
        <v>8354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8" t="s">
        <v>8314</v>
      </c>
      <c r="R3080" t="s">
        <v>8354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8" t="s">
        <v>8314</v>
      </c>
      <c r="R3081" t="s">
        <v>8354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8" t="s">
        <v>8314</v>
      </c>
      <c r="R3082" t="s">
        <v>8354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8" t="s">
        <v>8314</v>
      </c>
      <c r="R3083" t="s">
        <v>8354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8" t="s">
        <v>8314</v>
      </c>
      <c r="R3084" t="s">
        <v>8354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7.6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8" t="s">
        <v>8314</v>
      </c>
      <c r="R3085" t="s">
        <v>8354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57.6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8" t="s">
        <v>8314</v>
      </c>
      <c r="R3086" t="s">
        <v>8354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8" t="s">
        <v>8314</v>
      </c>
      <c r="R3087" t="s">
        <v>8354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3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8" t="s">
        <v>8314</v>
      </c>
      <c r="R3088" t="s">
        <v>8354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8" t="s">
        <v>8314</v>
      </c>
      <c r="R3089" t="s">
        <v>8354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3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8" t="s">
        <v>8314</v>
      </c>
      <c r="R3090" t="s">
        <v>8354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8" t="s">
        <v>8314</v>
      </c>
      <c r="R3091" t="s">
        <v>8354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8" t="s">
        <v>8314</v>
      </c>
      <c r="R3092" t="s">
        <v>8354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57.6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8" t="s">
        <v>8314</v>
      </c>
      <c r="R3093" t="s">
        <v>8354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8" t="s">
        <v>8314</v>
      </c>
      <c r="R3094" t="s">
        <v>8354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57.6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8" t="s">
        <v>8314</v>
      </c>
      <c r="R3095" t="s">
        <v>8354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3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8" t="s">
        <v>8314</v>
      </c>
      <c r="R3096" t="s">
        <v>8354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8" t="s">
        <v>8314</v>
      </c>
      <c r="R3097" t="s">
        <v>8354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8" t="s">
        <v>8314</v>
      </c>
      <c r="R3098" t="s">
        <v>8354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8" t="s">
        <v>8314</v>
      </c>
      <c r="R3099" t="s">
        <v>8354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3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8" t="s">
        <v>8314</v>
      </c>
      <c r="R3100" t="s">
        <v>8354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8" t="s">
        <v>8314</v>
      </c>
      <c r="R3101" t="s">
        <v>8354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8" t="s">
        <v>8314</v>
      </c>
      <c r="R3102" t="s">
        <v>8354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7.6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8" t="s">
        <v>8314</v>
      </c>
      <c r="R3103" t="s">
        <v>8354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57.6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8" t="s">
        <v>8314</v>
      </c>
      <c r="R3104" t="s">
        <v>8354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8.8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8" t="s">
        <v>8314</v>
      </c>
      <c r="R3105" t="s">
        <v>8354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8" t="s">
        <v>8314</v>
      </c>
      <c r="R3106" t="s">
        <v>8354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8" t="s">
        <v>8314</v>
      </c>
      <c r="R3107" t="s">
        <v>8354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57.6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8" t="s">
        <v>8314</v>
      </c>
      <c r="R3108" t="s">
        <v>8354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3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8" t="s">
        <v>8314</v>
      </c>
      <c r="R3109" t="s">
        <v>8354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8" t="s">
        <v>8314</v>
      </c>
      <c r="R3110" t="s">
        <v>8354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8" t="s">
        <v>8314</v>
      </c>
      <c r="R3111" t="s">
        <v>8354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8" t="s">
        <v>8314</v>
      </c>
      <c r="R3112" t="s">
        <v>8354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3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8" t="s">
        <v>8314</v>
      </c>
      <c r="R3113" t="s">
        <v>8354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8" t="s">
        <v>8314</v>
      </c>
      <c r="R3114" t="s">
        <v>8354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8" t="s">
        <v>8314</v>
      </c>
      <c r="R3115" t="s">
        <v>8354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8" t="s">
        <v>8314</v>
      </c>
      <c r="R3116" t="s">
        <v>8354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8" t="s">
        <v>8314</v>
      </c>
      <c r="R3117" t="s">
        <v>8354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8" t="s">
        <v>8314</v>
      </c>
      <c r="R3118" t="s">
        <v>8354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8" t="s">
        <v>8314</v>
      </c>
      <c r="R3119" t="s">
        <v>8354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8.8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8" t="s">
        <v>8314</v>
      </c>
      <c r="R3120" t="s">
        <v>8354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57.6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8" t="s">
        <v>8314</v>
      </c>
      <c r="R3121" t="s">
        <v>8354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8" t="s">
        <v>8314</v>
      </c>
      <c r="R3122" t="s">
        <v>8354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8.8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8" t="s">
        <v>8314</v>
      </c>
      <c r="R3123" t="s">
        <v>8354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8" t="s">
        <v>8314</v>
      </c>
      <c r="R3124" t="s">
        <v>8354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8" t="s">
        <v>8314</v>
      </c>
      <c r="R3125" t="s">
        <v>8354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3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8" t="s">
        <v>8314</v>
      </c>
      <c r="R3126" t="s">
        <v>8354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8" t="s">
        <v>8314</v>
      </c>
      <c r="R3127" t="s">
        <v>8354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8" t="s">
        <v>8314</v>
      </c>
      <c r="R3128" t="s">
        <v>8354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8" t="s">
        <v>8314</v>
      </c>
      <c r="R3129" t="s">
        <v>8354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8" t="s">
        <v>8314</v>
      </c>
      <c r="R3130" t="s">
        <v>8315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3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8" t="s">
        <v>8314</v>
      </c>
      <c r="R3131" t="s">
        <v>8315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8" t="s">
        <v>8314</v>
      </c>
      <c r="R3132" t="s">
        <v>8315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8.8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8" t="s">
        <v>8314</v>
      </c>
      <c r="R3133" t="s">
        <v>8315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8.8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8" t="s">
        <v>8314</v>
      </c>
      <c r="R3134" t="s">
        <v>8315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8" t="s">
        <v>8314</v>
      </c>
      <c r="R3135" t="s">
        <v>8315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3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8" t="s">
        <v>8314</v>
      </c>
      <c r="R3136" t="s">
        <v>8315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3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8" t="s">
        <v>8314</v>
      </c>
      <c r="R3137" t="s">
        <v>8315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3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8" t="s">
        <v>8314</v>
      </c>
      <c r="R3138" t="s">
        <v>8315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28.8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8" t="s">
        <v>8314</v>
      </c>
      <c r="R3139" t="s">
        <v>8315</v>
      </c>
      <c r="S3139" s="12">
        <f t="shared" ref="S3139:S3202" si="247">( ( (J3139/60)/60)/24)+DATE(1970,1,1)</f>
        <v>42807.885057870371</v>
      </c>
      <c r="T3139" s="12">
        <f t="shared" ref="T3139:T3202" si="248">( ( (I3139/60)/60)/24)+DATE(1970,1,1)</f>
        <v>42858.8</v>
      </c>
      <c r="U3139">
        <f t="shared" ref="U3139:U3202" si="249">YEAR(S3139)</f>
        <v>2017</v>
      </c>
    </row>
    <row r="3140" spans="1:21" ht="57.6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8" t="s">
        <v>8314</v>
      </c>
      <c r="R3140" t="s">
        <v>8315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3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8" t="s">
        <v>8314</v>
      </c>
      <c r="R3141" t="s">
        <v>8315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57.6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8" t="s">
        <v>8314</v>
      </c>
      <c r="R3142" t="s">
        <v>8315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7.6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8" t="s">
        <v>8314</v>
      </c>
      <c r="R3143" t="s">
        <v>8315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8" t="s">
        <v>8314</v>
      </c>
      <c r="R3144" t="s">
        <v>8315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7.6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8" t="s">
        <v>8314</v>
      </c>
      <c r="R3145" t="s">
        <v>8315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7.6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8" t="s">
        <v>8314</v>
      </c>
      <c r="R3146" t="s">
        <v>8315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8" t="s">
        <v>8314</v>
      </c>
      <c r="R3147" t="s">
        <v>8315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3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8" t="s">
        <v>8314</v>
      </c>
      <c r="R3148" t="s">
        <v>8315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8" t="s">
        <v>8314</v>
      </c>
      <c r="R3149" t="s">
        <v>8315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8.8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8" t="s">
        <v>8314</v>
      </c>
      <c r="R3150" t="s">
        <v>8315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8" t="s">
        <v>8314</v>
      </c>
      <c r="R3151" t="s">
        <v>8315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7.6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8" t="s">
        <v>8314</v>
      </c>
      <c r="R3152" t="s">
        <v>8315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8" t="s">
        <v>8314</v>
      </c>
      <c r="R3153" t="s">
        <v>8315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8" t="s">
        <v>8314</v>
      </c>
      <c r="R3154" t="s">
        <v>8315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3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8" t="s">
        <v>8314</v>
      </c>
      <c r="R3155" t="s">
        <v>8315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8" t="s">
        <v>8314</v>
      </c>
      <c r="R3156" t="s">
        <v>8315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8" t="s">
        <v>8314</v>
      </c>
      <c r="R3157" t="s">
        <v>8315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3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8" t="s">
        <v>8314</v>
      </c>
      <c r="R3158" t="s">
        <v>8315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8.8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8" t="s">
        <v>8314</v>
      </c>
      <c r="R3159" t="s">
        <v>8315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8.8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8" t="s">
        <v>8314</v>
      </c>
      <c r="R3160" t="s">
        <v>8315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3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8" t="s">
        <v>8314</v>
      </c>
      <c r="R3161" t="s">
        <v>8315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8" t="s">
        <v>8314</v>
      </c>
      <c r="R3162" t="s">
        <v>8315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57.6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8" t="s">
        <v>8314</v>
      </c>
      <c r="R3163" t="s">
        <v>8315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3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8" t="s">
        <v>8314</v>
      </c>
      <c r="R3164" t="s">
        <v>8315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8" t="s">
        <v>8314</v>
      </c>
      <c r="R3165" t="s">
        <v>8315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57.6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8" t="s">
        <v>8314</v>
      </c>
      <c r="R3166" t="s">
        <v>8315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57.6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8" t="s">
        <v>8314</v>
      </c>
      <c r="R3167" t="s">
        <v>8315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8" t="s">
        <v>8314</v>
      </c>
      <c r="R3168" t="s">
        <v>8315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8.8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8" t="s">
        <v>8314</v>
      </c>
      <c r="R3169" t="s">
        <v>8315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8" t="s">
        <v>8314</v>
      </c>
      <c r="R3170" t="s">
        <v>8315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8.8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8" t="s">
        <v>8314</v>
      </c>
      <c r="R3171" t="s">
        <v>8315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3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8" t="s">
        <v>8314</v>
      </c>
      <c r="R3172" t="s">
        <v>8315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57.6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8" t="s">
        <v>8314</v>
      </c>
      <c r="R3173" t="s">
        <v>8315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3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8" t="s">
        <v>8314</v>
      </c>
      <c r="R3174" t="s">
        <v>8315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8" t="s">
        <v>8314</v>
      </c>
      <c r="R3175" t="s">
        <v>8315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57.6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8" t="s">
        <v>8314</v>
      </c>
      <c r="R3176" t="s">
        <v>8315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7.6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8" t="s">
        <v>8314</v>
      </c>
      <c r="R3177" t="s">
        <v>8315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57.6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8" t="s">
        <v>8314</v>
      </c>
      <c r="R3178" t="s">
        <v>8315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8" t="s">
        <v>8314</v>
      </c>
      <c r="R3179" t="s">
        <v>8315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57.6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8" t="s">
        <v>8314</v>
      </c>
      <c r="R3180" t="s">
        <v>8315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3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8" t="s">
        <v>8314</v>
      </c>
      <c r="R3181" t="s">
        <v>8315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3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8" t="s">
        <v>8314</v>
      </c>
      <c r="R3182" t="s">
        <v>8315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3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8" t="s">
        <v>8314</v>
      </c>
      <c r="R3183" t="s">
        <v>8315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7.6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8" t="s">
        <v>8314</v>
      </c>
      <c r="R3184" t="s">
        <v>8315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8" t="s">
        <v>8314</v>
      </c>
      <c r="R3185" t="s">
        <v>8315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8" t="s">
        <v>8314</v>
      </c>
      <c r="R3186" t="s">
        <v>8315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8" t="s">
        <v>8314</v>
      </c>
      <c r="R3187" t="s">
        <v>8315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3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8" t="s">
        <v>8314</v>
      </c>
      <c r="R3188" t="s">
        <v>8315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57.6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8" t="s">
        <v>8314</v>
      </c>
      <c r="R3189" t="s">
        <v>8315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8" t="s">
        <v>8314</v>
      </c>
      <c r="R3190" t="s">
        <v>8356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57.6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8" t="s">
        <v>8314</v>
      </c>
      <c r="R3191" t="s">
        <v>8356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8" t="s">
        <v>8314</v>
      </c>
      <c r="R3192" t="s">
        <v>8356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8" t="s">
        <v>8314</v>
      </c>
      <c r="R3193" t="s">
        <v>8356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8" t="s">
        <v>8314</v>
      </c>
      <c r="R3194" t="s">
        <v>8356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3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8" t="s">
        <v>8314</v>
      </c>
      <c r="R3195" t="s">
        <v>8356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3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8" t="s">
        <v>8314</v>
      </c>
      <c r="R3196" t="s">
        <v>8356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57.6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8" t="s">
        <v>8314</v>
      </c>
      <c r="R3197" t="s">
        <v>8356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8" t="s">
        <v>8314</v>
      </c>
      <c r="R3198" t="s">
        <v>8356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8.8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8" t="s">
        <v>8314</v>
      </c>
      <c r="R3199" t="s">
        <v>8356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57.6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8" t="s">
        <v>8314</v>
      </c>
      <c r="R3200" t="s">
        <v>8356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8" t="s">
        <v>8314</v>
      </c>
      <c r="R3201" t="s">
        <v>8356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57.6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8" t="s">
        <v>8314</v>
      </c>
      <c r="R3202" t="s">
        <v>8356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8" t="s">
        <v>8314</v>
      </c>
      <c r="R3203" t="s">
        <v>8356</v>
      </c>
      <c r="S3203" s="12">
        <f t="shared" ref="S3203:S3266" si="252">( ( (J3203/60)/60)/24)+DATE(1970,1,1)</f>
        <v>41861.767094907409</v>
      </c>
      <c r="T3203" s="12">
        <f t="shared" ref="T3203:T3266" si="253">( ( (I3203/60)/60)/24)+DATE(1970,1,1)</f>
        <v>41882.767094907409</v>
      </c>
      <c r="U3203">
        <f t="shared" ref="U3203:U3266" si="254">YEAR(S3203)</f>
        <v>2014</v>
      </c>
    </row>
    <row r="3204" spans="1:21" ht="43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8" t="s">
        <v>8314</v>
      </c>
      <c r="R3204" t="s">
        <v>8356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8" t="s">
        <v>8314</v>
      </c>
      <c r="R3205" t="s">
        <v>8356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3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8" t="s">
        <v>8314</v>
      </c>
      <c r="R3206" t="s">
        <v>8356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8" t="s">
        <v>8314</v>
      </c>
      <c r="R3207" t="s">
        <v>8356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3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8" t="s">
        <v>8314</v>
      </c>
      <c r="R3208" t="s">
        <v>8356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8" t="s">
        <v>8314</v>
      </c>
      <c r="R3209" t="s">
        <v>8356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8" t="s">
        <v>8314</v>
      </c>
      <c r="R3210" t="s">
        <v>8315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8" t="s">
        <v>8314</v>
      </c>
      <c r="R3211" t="s">
        <v>8315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8" t="s">
        <v>8314</v>
      </c>
      <c r="R3212" t="s">
        <v>8315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3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8" t="s">
        <v>8314</v>
      </c>
      <c r="R3213" t="s">
        <v>8315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8.8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8" t="s">
        <v>8314</v>
      </c>
      <c r="R3214" t="s">
        <v>8315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8" t="s">
        <v>8314</v>
      </c>
      <c r="R3215" t="s">
        <v>8315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3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8" t="s">
        <v>8314</v>
      </c>
      <c r="R3216" t="s">
        <v>8315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7.6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8" t="s">
        <v>8314</v>
      </c>
      <c r="R3217" t="s">
        <v>8315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8" t="s">
        <v>8314</v>
      </c>
      <c r="R3218" t="s">
        <v>8315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8.8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8" t="s">
        <v>8314</v>
      </c>
      <c r="R3219" t="s">
        <v>8315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8" t="s">
        <v>8314</v>
      </c>
      <c r="R3220" t="s">
        <v>8315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3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8" t="s">
        <v>8314</v>
      </c>
      <c r="R3221" t="s">
        <v>8315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8.8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8" t="s">
        <v>8314</v>
      </c>
      <c r="R3222" t="s">
        <v>8315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7.6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8" t="s">
        <v>8314</v>
      </c>
      <c r="R3223" t="s">
        <v>8315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3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8" t="s">
        <v>8314</v>
      </c>
      <c r="R3224" t="s">
        <v>8315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8.8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8" t="s">
        <v>8314</v>
      </c>
      <c r="R3225" t="s">
        <v>8315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57.6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8" t="s">
        <v>8314</v>
      </c>
      <c r="R3226" t="s">
        <v>8315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8" t="s">
        <v>8314</v>
      </c>
      <c r="R3227" t="s">
        <v>8315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8" t="s">
        <v>8314</v>
      </c>
      <c r="R3228" t="s">
        <v>8315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3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8" t="s">
        <v>8314</v>
      </c>
      <c r="R3229" t="s">
        <v>8315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8.8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8" t="s">
        <v>8314</v>
      </c>
      <c r="R3230" t="s">
        <v>8315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8" t="s">
        <v>8314</v>
      </c>
      <c r="R3231" t="s">
        <v>8315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3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8" t="s">
        <v>8314</v>
      </c>
      <c r="R3232" t="s">
        <v>8315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8" t="s">
        <v>8314</v>
      </c>
      <c r="R3233" t="s">
        <v>8315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8" t="s">
        <v>8314</v>
      </c>
      <c r="R3234" t="s">
        <v>8315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8" t="s">
        <v>8314</v>
      </c>
      <c r="R3235" t="s">
        <v>8315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8" t="s">
        <v>8314</v>
      </c>
      <c r="R3236" t="s">
        <v>8315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3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8" t="s">
        <v>8314</v>
      </c>
      <c r="R3237" t="s">
        <v>8315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8" t="s">
        <v>8314</v>
      </c>
      <c r="R3238" t="s">
        <v>8315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8.8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8" t="s">
        <v>8314</v>
      </c>
      <c r="R3239" t="s">
        <v>8315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3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8" t="s">
        <v>8314</v>
      </c>
      <c r="R3240" t="s">
        <v>8315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57.6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8" t="s">
        <v>8314</v>
      </c>
      <c r="R3241" t="s">
        <v>8315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3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8" t="s">
        <v>8314</v>
      </c>
      <c r="R3242" t="s">
        <v>8315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7.6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8" t="s">
        <v>8314</v>
      </c>
      <c r="R3243" t="s">
        <v>8315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3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8" t="s">
        <v>8314</v>
      </c>
      <c r="R3244" t="s">
        <v>8315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8" t="s">
        <v>8314</v>
      </c>
      <c r="R3245" t="s">
        <v>8315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8" t="s">
        <v>8314</v>
      </c>
      <c r="R3246" t="s">
        <v>8315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3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8" t="s">
        <v>8314</v>
      </c>
      <c r="R3247" t="s">
        <v>8315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8" t="s">
        <v>8314</v>
      </c>
      <c r="R3248" t="s">
        <v>8315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8" t="s">
        <v>8314</v>
      </c>
      <c r="R3249" t="s">
        <v>8315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8.8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8" t="s">
        <v>8314</v>
      </c>
      <c r="R3250" t="s">
        <v>8315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8" t="s">
        <v>8314</v>
      </c>
      <c r="R3251" t="s">
        <v>8315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57.6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8" t="s">
        <v>8314</v>
      </c>
      <c r="R3252" t="s">
        <v>8315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8" t="s">
        <v>8314</v>
      </c>
      <c r="R3253" t="s">
        <v>8315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3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8" t="s">
        <v>8314</v>
      </c>
      <c r="R3254" t="s">
        <v>8315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3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8" t="s">
        <v>8314</v>
      </c>
      <c r="R3255" t="s">
        <v>8315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8" t="s">
        <v>8314</v>
      </c>
      <c r="R3256" t="s">
        <v>8315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57.6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8" t="s">
        <v>8314</v>
      </c>
      <c r="R3257" t="s">
        <v>8315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3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8" t="s">
        <v>8314</v>
      </c>
      <c r="R3258" t="s">
        <v>8315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3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8" t="s">
        <v>8314</v>
      </c>
      <c r="R3259" t="s">
        <v>8315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3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8" t="s">
        <v>8314</v>
      </c>
      <c r="R3260" t="s">
        <v>8315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8" t="s">
        <v>8314</v>
      </c>
      <c r="R3261" t="s">
        <v>8315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8" t="s">
        <v>8314</v>
      </c>
      <c r="R3262" t="s">
        <v>8315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8" t="s">
        <v>8314</v>
      </c>
      <c r="R3263" t="s">
        <v>8315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8.8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8" t="s">
        <v>8314</v>
      </c>
      <c r="R3264" t="s">
        <v>8315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8.8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8" t="s">
        <v>8314</v>
      </c>
      <c r="R3265" t="s">
        <v>8315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8.8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8" t="s">
        <v>8314</v>
      </c>
      <c r="R3266" t="s">
        <v>8315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8" t="s">
        <v>8314</v>
      </c>
      <c r="R3267" t="s">
        <v>8315</v>
      </c>
      <c r="S3267" s="12">
        <f t="shared" ref="S3267:S3330" si="257">( ( (J3267/60)/60)/24)+DATE(1970,1,1)</f>
        <v>42311.711979166663</v>
      </c>
      <c r="T3267" s="12">
        <f t="shared" ref="T3267:T3330" si="258">( ( (I3267/60)/60)/24)+DATE(1970,1,1)</f>
        <v>42341.708333333328</v>
      </c>
      <c r="U3267">
        <f t="shared" ref="U3267:U3330" si="259">YEAR(S3267)</f>
        <v>2015</v>
      </c>
    </row>
    <row r="3268" spans="1:21" ht="43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8" t="s">
        <v>8314</v>
      </c>
      <c r="R3268" t="s">
        <v>8315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8" t="s">
        <v>8314</v>
      </c>
      <c r="R3269" t="s">
        <v>8315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8" t="s">
        <v>8314</v>
      </c>
      <c r="R3270" t="s">
        <v>8315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8" t="s">
        <v>8314</v>
      </c>
      <c r="R3271" t="s">
        <v>8315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57.6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8" t="s">
        <v>8314</v>
      </c>
      <c r="R3272" t="s">
        <v>8315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8" t="s">
        <v>8314</v>
      </c>
      <c r="R3273" t="s">
        <v>8315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3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8" t="s">
        <v>8314</v>
      </c>
      <c r="R3274" t="s">
        <v>8315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57.6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8" t="s">
        <v>8314</v>
      </c>
      <c r="R3275" t="s">
        <v>8315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8" t="s">
        <v>8314</v>
      </c>
      <c r="R3276" t="s">
        <v>8315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8" t="s">
        <v>8314</v>
      </c>
      <c r="R3277" t="s">
        <v>8315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8" t="s">
        <v>8314</v>
      </c>
      <c r="R3278" t="s">
        <v>8315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57.6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8" t="s">
        <v>8314</v>
      </c>
      <c r="R3279" t="s">
        <v>8315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3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8" t="s">
        <v>8314</v>
      </c>
      <c r="R3280" t="s">
        <v>8315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57.6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8" t="s">
        <v>8314</v>
      </c>
      <c r="R3281" t="s">
        <v>8315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3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8" t="s">
        <v>8314</v>
      </c>
      <c r="R3282" t="s">
        <v>8315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8.8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8" t="s">
        <v>8314</v>
      </c>
      <c r="R3283" t="s">
        <v>8315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8" t="s">
        <v>8314</v>
      </c>
      <c r="R3284" t="s">
        <v>8315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3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8" t="s">
        <v>8314</v>
      </c>
      <c r="R3285" t="s">
        <v>8315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3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8" t="s">
        <v>8314</v>
      </c>
      <c r="R3286" t="s">
        <v>8315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8" t="s">
        <v>8314</v>
      </c>
      <c r="R3287" t="s">
        <v>8315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57.6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8" t="s">
        <v>8314</v>
      </c>
      <c r="R3288" t="s">
        <v>8315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8.8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8" t="s">
        <v>8314</v>
      </c>
      <c r="R3289" t="s">
        <v>8315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3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8" t="s">
        <v>8314</v>
      </c>
      <c r="R3290" t="s">
        <v>8315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3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8" t="s">
        <v>8314</v>
      </c>
      <c r="R3291" t="s">
        <v>8315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8" t="s">
        <v>8314</v>
      </c>
      <c r="R3292" t="s">
        <v>8315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57.6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8" t="s">
        <v>8314</v>
      </c>
      <c r="R3293" t="s">
        <v>8315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8" t="s">
        <v>8314</v>
      </c>
      <c r="R3294" t="s">
        <v>8315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7.6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8" t="s">
        <v>8314</v>
      </c>
      <c r="R3295" t="s">
        <v>8315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8" t="s">
        <v>8314</v>
      </c>
      <c r="R3296" t="s">
        <v>8315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3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8" t="s">
        <v>8314</v>
      </c>
      <c r="R3297" t="s">
        <v>8315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3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8" t="s">
        <v>8314</v>
      </c>
      <c r="R3298" t="s">
        <v>8315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3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8" t="s">
        <v>8314</v>
      </c>
      <c r="R3299" t="s">
        <v>8315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3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8" t="s">
        <v>8314</v>
      </c>
      <c r="R3300" t="s">
        <v>8315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8" t="s">
        <v>8314</v>
      </c>
      <c r="R3301" t="s">
        <v>8315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8" t="s">
        <v>8314</v>
      </c>
      <c r="R3302" t="s">
        <v>8315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8" t="s">
        <v>8314</v>
      </c>
      <c r="R3303" t="s">
        <v>8315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8" t="s">
        <v>8314</v>
      </c>
      <c r="R3304" t="s">
        <v>8315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8" t="s">
        <v>8314</v>
      </c>
      <c r="R3305" t="s">
        <v>8315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8" t="s">
        <v>8314</v>
      </c>
      <c r="R3306" t="s">
        <v>8315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8" t="s">
        <v>8314</v>
      </c>
      <c r="R3307" t="s">
        <v>8315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7.6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8" t="s">
        <v>8314</v>
      </c>
      <c r="R3308" t="s">
        <v>8315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8" t="s">
        <v>8314</v>
      </c>
      <c r="R3309" t="s">
        <v>8315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8" t="s">
        <v>8314</v>
      </c>
      <c r="R3310" t="s">
        <v>8315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8.8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8" t="s">
        <v>8314</v>
      </c>
      <c r="R3311" t="s">
        <v>8315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8.8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8" t="s">
        <v>8314</v>
      </c>
      <c r="R3312" t="s">
        <v>8315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8" t="s">
        <v>8314</v>
      </c>
      <c r="R3313" t="s">
        <v>8315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8" t="s">
        <v>8314</v>
      </c>
      <c r="R3314" t="s">
        <v>8315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8" t="s">
        <v>8314</v>
      </c>
      <c r="R3315" t="s">
        <v>8315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8" t="s">
        <v>8314</v>
      </c>
      <c r="R3316" t="s">
        <v>8315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3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8" t="s">
        <v>8314</v>
      </c>
      <c r="R3317" t="s">
        <v>8315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8" t="s">
        <v>8314</v>
      </c>
      <c r="R3318" t="s">
        <v>8315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8" t="s">
        <v>8314</v>
      </c>
      <c r="R3319" t="s">
        <v>8315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8.8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8" t="s">
        <v>8314</v>
      </c>
      <c r="R3320" t="s">
        <v>8315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3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8" t="s">
        <v>8314</v>
      </c>
      <c r="R3321" t="s">
        <v>8315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3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8" t="s">
        <v>8314</v>
      </c>
      <c r="R3322" t="s">
        <v>8315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57.6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8" t="s">
        <v>8314</v>
      </c>
      <c r="R3323" t="s">
        <v>8315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8" t="s">
        <v>8314</v>
      </c>
      <c r="R3324" t="s">
        <v>8315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8" t="s">
        <v>8314</v>
      </c>
      <c r="R3325" t="s">
        <v>8315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3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8" t="s">
        <v>8314</v>
      </c>
      <c r="R3326" t="s">
        <v>8315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8" t="s">
        <v>8314</v>
      </c>
      <c r="R3327" t="s">
        <v>8315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3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8" t="s">
        <v>8314</v>
      </c>
      <c r="R3328" t="s">
        <v>8315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3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8" t="s">
        <v>8314</v>
      </c>
      <c r="R3329" t="s">
        <v>8315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3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8" t="s">
        <v>8314</v>
      </c>
      <c r="R3330" t="s">
        <v>8315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3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8" t="s">
        <v>8314</v>
      </c>
      <c r="R3331" t="s">
        <v>8315</v>
      </c>
      <c r="S3331" s="12">
        <f t="shared" ref="S3331:S3394" si="262">( ( (J3331/60)/60)/24)+DATE(1970,1,1)</f>
        <v>41837.323009259257</v>
      </c>
      <c r="T3331" s="12">
        <f t="shared" ref="T3331:T3394" si="263">( ( (I3331/60)/60)/24)+DATE(1970,1,1)</f>
        <v>41847.958333333336</v>
      </c>
      <c r="U3331">
        <f t="shared" ref="U3331:U3394" si="264">YEAR(S3331)</f>
        <v>2014</v>
      </c>
    </row>
    <row r="3332" spans="1:21" ht="43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8" t="s">
        <v>8314</v>
      </c>
      <c r="R3332" t="s">
        <v>8315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3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8" t="s">
        <v>8314</v>
      </c>
      <c r="R3333" t="s">
        <v>8315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8" t="s">
        <v>8314</v>
      </c>
      <c r="R3334" t="s">
        <v>8315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8" t="s">
        <v>8314</v>
      </c>
      <c r="R3335" t="s">
        <v>8315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8.8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8" t="s">
        <v>8314</v>
      </c>
      <c r="R3336" t="s">
        <v>8315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3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8" t="s">
        <v>8314</v>
      </c>
      <c r="R3337" t="s">
        <v>8315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3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8" t="s">
        <v>8314</v>
      </c>
      <c r="R3338" t="s">
        <v>8315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3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8" t="s">
        <v>8314</v>
      </c>
      <c r="R3339" t="s">
        <v>8315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8.8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8" t="s">
        <v>8314</v>
      </c>
      <c r="R3340" t="s">
        <v>8315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3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8" t="s">
        <v>8314</v>
      </c>
      <c r="R3341" t="s">
        <v>8315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8" t="s">
        <v>8314</v>
      </c>
      <c r="R3342" t="s">
        <v>8315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8" t="s">
        <v>8314</v>
      </c>
      <c r="R3343" t="s">
        <v>8315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3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8" t="s">
        <v>8314</v>
      </c>
      <c r="R3344" t="s">
        <v>8315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8" t="s">
        <v>8314</v>
      </c>
      <c r="R3345" t="s">
        <v>8315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3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8" t="s">
        <v>8314</v>
      </c>
      <c r="R3346" t="s">
        <v>8315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8" t="s">
        <v>8314</v>
      </c>
      <c r="R3347" t="s">
        <v>8315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8" t="s">
        <v>8314</v>
      </c>
      <c r="R3348" t="s">
        <v>8315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57.6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8" t="s">
        <v>8314</v>
      </c>
      <c r="R3349" t="s">
        <v>8315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3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8" t="s">
        <v>8314</v>
      </c>
      <c r="R3350" t="s">
        <v>8315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8" t="s">
        <v>8314</v>
      </c>
      <c r="R3351" t="s">
        <v>8315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57.6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8" t="s">
        <v>8314</v>
      </c>
      <c r="R3352" t="s">
        <v>8315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3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8" t="s">
        <v>8314</v>
      </c>
      <c r="R3353" t="s">
        <v>8315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3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8" t="s">
        <v>8314</v>
      </c>
      <c r="R3354" t="s">
        <v>8315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3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8" t="s">
        <v>8314</v>
      </c>
      <c r="R3355" t="s">
        <v>8315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28.8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8" t="s">
        <v>8314</v>
      </c>
      <c r="R3356" t="s">
        <v>8315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8" t="s">
        <v>8314</v>
      </c>
      <c r="R3357" t="s">
        <v>8315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3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8" t="s">
        <v>8314</v>
      </c>
      <c r="R3358" t="s">
        <v>8315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3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8" t="s">
        <v>8314</v>
      </c>
      <c r="R3359" t="s">
        <v>8315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3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8" t="s">
        <v>8314</v>
      </c>
      <c r="R3360" t="s">
        <v>8315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3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8" t="s">
        <v>8314</v>
      </c>
      <c r="R3361" t="s">
        <v>8315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8.8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8" t="s">
        <v>8314</v>
      </c>
      <c r="R3362" t="s">
        <v>8315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57.6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8" t="s">
        <v>8314</v>
      </c>
      <c r="R3363" t="s">
        <v>8315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8" t="s">
        <v>8314</v>
      </c>
      <c r="R3364" t="s">
        <v>8315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8" t="s">
        <v>8314</v>
      </c>
      <c r="R3365" t="s">
        <v>8315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8" t="s">
        <v>8314</v>
      </c>
      <c r="R3366" t="s">
        <v>8315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3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8" t="s">
        <v>8314</v>
      </c>
      <c r="R3367" t="s">
        <v>8315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8" t="s">
        <v>8314</v>
      </c>
      <c r="R3368" t="s">
        <v>8315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3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8" t="s">
        <v>8314</v>
      </c>
      <c r="R3369" t="s">
        <v>8315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3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8" t="s">
        <v>8314</v>
      </c>
      <c r="R3370" t="s">
        <v>8315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8" t="s">
        <v>8314</v>
      </c>
      <c r="R3371" t="s">
        <v>8315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8.8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8" t="s">
        <v>8314</v>
      </c>
      <c r="R3372" t="s">
        <v>8315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8.8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8" t="s">
        <v>8314</v>
      </c>
      <c r="R3373" t="s">
        <v>8315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8" t="s">
        <v>8314</v>
      </c>
      <c r="R3374" t="s">
        <v>8315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3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8" t="s">
        <v>8314</v>
      </c>
      <c r="R3375" t="s">
        <v>8315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3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8" t="s">
        <v>8314</v>
      </c>
      <c r="R3376" t="s">
        <v>8315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3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8" t="s">
        <v>8314</v>
      </c>
      <c r="R3377" t="s">
        <v>8315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3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8" t="s">
        <v>8314</v>
      </c>
      <c r="R3378" t="s">
        <v>8315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8" t="s">
        <v>8314</v>
      </c>
      <c r="R3379" t="s">
        <v>8315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3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8" t="s">
        <v>8314</v>
      </c>
      <c r="R3380" t="s">
        <v>8315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57.6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8" t="s">
        <v>8314</v>
      </c>
      <c r="R3381" t="s">
        <v>8315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57.6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8" t="s">
        <v>8314</v>
      </c>
      <c r="R3382" t="s">
        <v>8315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8" t="s">
        <v>8314</v>
      </c>
      <c r="R3383" t="s">
        <v>8315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3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8" t="s">
        <v>8314</v>
      </c>
      <c r="R3384" t="s">
        <v>8315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3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8" t="s">
        <v>8314</v>
      </c>
      <c r="R3385" t="s">
        <v>8315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8" t="s">
        <v>8314</v>
      </c>
      <c r="R3386" t="s">
        <v>8315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57.6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8" t="s">
        <v>8314</v>
      </c>
      <c r="R3387" t="s">
        <v>8315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3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8" t="s">
        <v>8314</v>
      </c>
      <c r="R3388" t="s">
        <v>8315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57.6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8" t="s">
        <v>8314</v>
      </c>
      <c r="R3389" t="s">
        <v>8315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57.6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8" t="s">
        <v>8314</v>
      </c>
      <c r="R3390" t="s">
        <v>8315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3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8" t="s">
        <v>8314</v>
      </c>
      <c r="R3391" t="s">
        <v>8315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57.6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8" t="s">
        <v>8314</v>
      </c>
      <c r="R3392" t="s">
        <v>8315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3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8" t="s">
        <v>8314</v>
      </c>
      <c r="R3393" t="s">
        <v>8315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57.6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8" t="s">
        <v>8314</v>
      </c>
      <c r="R3394" t="s">
        <v>8315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3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8" t="s">
        <v>8314</v>
      </c>
      <c r="R3395" t="s">
        <v>8315</v>
      </c>
      <c r="S3395" s="12">
        <f t="shared" ref="S3395:S3458" si="267">( ( (J3395/60)/60)/24)+DATE(1970,1,1)</f>
        <v>41923.921643518523</v>
      </c>
      <c r="T3395" s="12">
        <f t="shared" ref="T3395:T3458" si="268">( ( (I3395/60)/60)/24)+DATE(1970,1,1)</f>
        <v>41949.031944444447</v>
      </c>
      <c r="U3395">
        <f t="shared" ref="U3395:U3458" si="269">YEAR(S3395)</f>
        <v>2014</v>
      </c>
    </row>
    <row r="3396" spans="1:21" ht="43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8" t="s">
        <v>8314</v>
      </c>
      <c r="R3396" t="s">
        <v>8315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8.8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8" t="s">
        <v>8314</v>
      </c>
      <c r="R3397" t="s">
        <v>8315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3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8" t="s">
        <v>8314</v>
      </c>
      <c r="R3398" t="s">
        <v>8315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8.8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8" t="s">
        <v>8314</v>
      </c>
      <c r="R3399" t="s">
        <v>8315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3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8" t="s">
        <v>8314</v>
      </c>
      <c r="R3400" t="s">
        <v>8315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8" t="s">
        <v>8314</v>
      </c>
      <c r="R3401" t="s">
        <v>8315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3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8" t="s">
        <v>8314</v>
      </c>
      <c r="R3402" t="s">
        <v>8315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57.6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8" t="s">
        <v>8314</v>
      </c>
      <c r="R3403" t="s">
        <v>8315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3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8" t="s">
        <v>8314</v>
      </c>
      <c r="R3404" t="s">
        <v>8315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8" t="s">
        <v>8314</v>
      </c>
      <c r="R3405" t="s">
        <v>8315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57.6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8" t="s">
        <v>8314</v>
      </c>
      <c r="R3406" t="s">
        <v>8315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8" t="s">
        <v>8314</v>
      </c>
      <c r="R3407" t="s">
        <v>8315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3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8" t="s">
        <v>8314</v>
      </c>
      <c r="R3408" t="s">
        <v>8315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7.6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8" t="s">
        <v>8314</v>
      </c>
      <c r="R3409" t="s">
        <v>8315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3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8" t="s">
        <v>8314</v>
      </c>
      <c r="R3410" t="s">
        <v>8315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8" t="s">
        <v>8314</v>
      </c>
      <c r="R3411" t="s">
        <v>8315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3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8" t="s">
        <v>8314</v>
      </c>
      <c r="R3412" t="s">
        <v>8315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8" t="s">
        <v>8314</v>
      </c>
      <c r="R3413" t="s">
        <v>8315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8" t="s">
        <v>8314</v>
      </c>
      <c r="R3414" t="s">
        <v>8315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57.6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8" t="s">
        <v>8314</v>
      </c>
      <c r="R3415" t="s">
        <v>8315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8" t="s">
        <v>8314</v>
      </c>
      <c r="R3416" t="s">
        <v>8315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3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8" t="s">
        <v>8314</v>
      </c>
      <c r="R3417" t="s">
        <v>8315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7.6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8" t="s">
        <v>8314</v>
      </c>
      <c r="R3418" t="s">
        <v>8315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3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8" t="s">
        <v>8314</v>
      </c>
      <c r="R3419" t="s">
        <v>8315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8" t="s">
        <v>8314</v>
      </c>
      <c r="R3420" t="s">
        <v>8315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7.6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8" t="s">
        <v>8314</v>
      </c>
      <c r="R3421" t="s">
        <v>8315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8" t="s">
        <v>8314</v>
      </c>
      <c r="R3422" t="s">
        <v>8315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3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8" t="s">
        <v>8314</v>
      </c>
      <c r="R3423" t="s">
        <v>8315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8" t="s">
        <v>8314</v>
      </c>
      <c r="R3424" t="s">
        <v>8315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3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8" t="s">
        <v>8314</v>
      </c>
      <c r="R3425" t="s">
        <v>8315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8" t="s">
        <v>8314</v>
      </c>
      <c r="R3426" t="s">
        <v>8315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8" t="s">
        <v>8314</v>
      </c>
      <c r="R3427" t="s">
        <v>8315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8" t="s">
        <v>8314</v>
      </c>
      <c r="R3428" t="s">
        <v>8315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3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8" t="s">
        <v>8314</v>
      </c>
      <c r="R3429" t="s">
        <v>8315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3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8" t="s">
        <v>8314</v>
      </c>
      <c r="R3430" t="s">
        <v>8315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3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8" t="s">
        <v>8314</v>
      </c>
      <c r="R3431" t="s">
        <v>8315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3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8" t="s">
        <v>8314</v>
      </c>
      <c r="R3432" t="s">
        <v>8315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3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8" t="s">
        <v>8314</v>
      </c>
      <c r="R3433" t="s">
        <v>8315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8" t="s">
        <v>8314</v>
      </c>
      <c r="R3434" t="s">
        <v>8315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8" t="s">
        <v>8314</v>
      </c>
      <c r="R3435" t="s">
        <v>8315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3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8" t="s">
        <v>8314</v>
      </c>
      <c r="R3436" t="s">
        <v>8315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8" t="s">
        <v>8314</v>
      </c>
      <c r="R3437" t="s">
        <v>8315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8" t="s">
        <v>8314</v>
      </c>
      <c r="R3438" t="s">
        <v>8315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57.6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8" t="s">
        <v>8314</v>
      </c>
      <c r="R3439" t="s">
        <v>8315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3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8" t="s">
        <v>8314</v>
      </c>
      <c r="R3440" t="s">
        <v>8315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8.8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8" t="s">
        <v>8314</v>
      </c>
      <c r="R3441" t="s">
        <v>8315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8" t="s">
        <v>8314</v>
      </c>
      <c r="R3442" t="s">
        <v>8315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8" t="s">
        <v>8314</v>
      </c>
      <c r="R3443" t="s">
        <v>8315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8" t="s">
        <v>8314</v>
      </c>
      <c r="R3444" t="s">
        <v>8315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8" t="s">
        <v>8314</v>
      </c>
      <c r="R3445" t="s">
        <v>8315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3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8" t="s">
        <v>8314</v>
      </c>
      <c r="R3446" t="s">
        <v>8315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8" t="s">
        <v>8314</v>
      </c>
      <c r="R3447" t="s">
        <v>8315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3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8" t="s">
        <v>8314</v>
      </c>
      <c r="R3448" t="s">
        <v>8315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8.8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8" t="s">
        <v>8314</v>
      </c>
      <c r="R3449" t="s">
        <v>8315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8" t="s">
        <v>8314</v>
      </c>
      <c r="R3450" t="s">
        <v>8315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8" t="s">
        <v>8314</v>
      </c>
      <c r="R3451" t="s">
        <v>8315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8" t="s">
        <v>8314</v>
      </c>
      <c r="R3452" t="s">
        <v>8315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3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8" t="s">
        <v>8314</v>
      </c>
      <c r="R3453" t="s">
        <v>8315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8" t="s">
        <v>8314</v>
      </c>
      <c r="R3454" t="s">
        <v>8315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3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8" t="s">
        <v>8314</v>
      </c>
      <c r="R3455" t="s">
        <v>8315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57.6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8" t="s">
        <v>8314</v>
      </c>
      <c r="R3456" t="s">
        <v>8315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3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8" t="s">
        <v>8314</v>
      </c>
      <c r="R3457" t="s">
        <v>8315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8" t="s">
        <v>8314</v>
      </c>
      <c r="R3458" t="s">
        <v>8315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8.8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8" t="s">
        <v>8314</v>
      </c>
      <c r="R3459" t="s">
        <v>8315</v>
      </c>
      <c r="S3459" s="12">
        <f t="shared" ref="S3459:S3522" si="272">( ( (J3459/60)/60)/24)+DATE(1970,1,1)</f>
        <v>42016.706678240742</v>
      </c>
      <c r="T3459" s="12">
        <f t="shared" ref="T3459:T3522" si="273">( ( (I3459/60)/60)/24)+DATE(1970,1,1)</f>
        <v>42047.249305555553</v>
      </c>
      <c r="U3459">
        <f t="shared" ref="U3459:U3522" si="274">YEAR(S3459)</f>
        <v>2015</v>
      </c>
    </row>
    <row r="3460" spans="1:21" ht="43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8" t="s">
        <v>8314</v>
      </c>
      <c r="R3460" t="s">
        <v>8315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3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8" t="s">
        <v>8314</v>
      </c>
      <c r="R3461" t="s">
        <v>8315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3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8" t="s">
        <v>8314</v>
      </c>
      <c r="R3462" t="s">
        <v>8315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3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8" t="s">
        <v>8314</v>
      </c>
      <c r="R3463" t="s">
        <v>8315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8" t="s">
        <v>8314</v>
      </c>
      <c r="R3464" t="s">
        <v>8315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8" t="s">
        <v>8314</v>
      </c>
      <c r="R3465" t="s">
        <v>8315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57.6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8" t="s">
        <v>8314</v>
      </c>
      <c r="R3466" t="s">
        <v>8315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3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8" t="s">
        <v>8314</v>
      </c>
      <c r="R3467" t="s">
        <v>8315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3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8" t="s">
        <v>8314</v>
      </c>
      <c r="R3468" t="s">
        <v>8315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8" t="s">
        <v>8314</v>
      </c>
      <c r="R3469" t="s">
        <v>8315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8" t="s">
        <v>8314</v>
      </c>
      <c r="R3470" t="s">
        <v>8315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57.6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8" t="s">
        <v>8314</v>
      </c>
      <c r="R3471" t="s">
        <v>8315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8.8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8" t="s">
        <v>8314</v>
      </c>
      <c r="R3472" t="s">
        <v>8315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3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8" t="s">
        <v>8314</v>
      </c>
      <c r="R3473" t="s">
        <v>8315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3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8" t="s">
        <v>8314</v>
      </c>
      <c r="R3474" t="s">
        <v>8315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8" t="s">
        <v>8314</v>
      </c>
      <c r="R3475" t="s">
        <v>8315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8" t="s">
        <v>8314</v>
      </c>
      <c r="R3476" t="s">
        <v>8315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3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8" t="s">
        <v>8314</v>
      </c>
      <c r="R3477" t="s">
        <v>8315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3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8" t="s">
        <v>8314</v>
      </c>
      <c r="R3478" t="s">
        <v>8315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8" t="s">
        <v>8314</v>
      </c>
      <c r="R3479" t="s">
        <v>8315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8" t="s">
        <v>8314</v>
      </c>
      <c r="R3480" t="s">
        <v>8315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3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8" t="s">
        <v>8314</v>
      </c>
      <c r="R3481" t="s">
        <v>8315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3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8" t="s">
        <v>8314</v>
      </c>
      <c r="R3482" t="s">
        <v>8315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8" t="s">
        <v>8314</v>
      </c>
      <c r="R3483" t="s">
        <v>8315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3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8" t="s">
        <v>8314</v>
      </c>
      <c r="R3484" t="s">
        <v>8315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3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8" t="s">
        <v>8314</v>
      </c>
      <c r="R3485" t="s">
        <v>8315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57.6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8" t="s">
        <v>8314</v>
      </c>
      <c r="R3486" t="s">
        <v>8315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8" t="s">
        <v>8314</v>
      </c>
      <c r="R3487" t="s">
        <v>8315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8" t="s">
        <v>8314</v>
      </c>
      <c r="R3488" t="s">
        <v>8315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8" t="s">
        <v>8314</v>
      </c>
      <c r="R3489" t="s">
        <v>8315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57.6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8" t="s">
        <v>8314</v>
      </c>
      <c r="R3490" t="s">
        <v>8315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3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8" t="s">
        <v>8314</v>
      </c>
      <c r="R3491" t="s">
        <v>8315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3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8" t="s">
        <v>8314</v>
      </c>
      <c r="R3492" t="s">
        <v>8315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3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8" t="s">
        <v>8314</v>
      </c>
      <c r="R3493" t="s">
        <v>8315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8" t="s">
        <v>8314</v>
      </c>
      <c r="R3494" t="s">
        <v>8315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8" t="s">
        <v>8314</v>
      </c>
      <c r="R3495" t="s">
        <v>8315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8" t="s">
        <v>8314</v>
      </c>
      <c r="R3496" t="s">
        <v>8315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8" t="s">
        <v>8314</v>
      </c>
      <c r="R3497" t="s">
        <v>8315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57.6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8" t="s">
        <v>8314</v>
      </c>
      <c r="R3498" t="s">
        <v>8315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57.6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8" t="s">
        <v>8314</v>
      </c>
      <c r="R3499" t="s">
        <v>8315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57.6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8" t="s">
        <v>8314</v>
      </c>
      <c r="R3500" t="s">
        <v>8315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8" t="s">
        <v>8314</v>
      </c>
      <c r="R3501" t="s">
        <v>8315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57.6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8" t="s">
        <v>8314</v>
      </c>
      <c r="R3502" t="s">
        <v>8315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8" t="s">
        <v>8314</v>
      </c>
      <c r="R3503" t="s">
        <v>8315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3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8" t="s">
        <v>8314</v>
      </c>
      <c r="R3504" t="s">
        <v>8315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8" t="s">
        <v>8314</v>
      </c>
      <c r="R3505" t="s">
        <v>8315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3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8" t="s">
        <v>8314</v>
      </c>
      <c r="R3506" t="s">
        <v>8315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6.4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8" t="s">
        <v>8314</v>
      </c>
      <c r="R3507" t="s">
        <v>8315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8" t="s">
        <v>8314</v>
      </c>
      <c r="R3508" t="s">
        <v>8315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3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8" t="s">
        <v>8314</v>
      </c>
      <c r="R3509" t="s">
        <v>8315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8" t="s">
        <v>8314</v>
      </c>
      <c r="R3510" t="s">
        <v>8315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3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8" t="s">
        <v>8314</v>
      </c>
      <c r="R3511" t="s">
        <v>8315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57.6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8" t="s">
        <v>8314</v>
      </c>
      <c r="R3512" t="s">
        <v>8315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3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8" t="s">
        <v>8314</v>
      </c>
      <c r="R3513" t="s">
        <v>8315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3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8" t="s">
        <v>8314</v>
      </c>
      <c r="R3514" t="s">
        <v>8315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3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8" t="s">
        <v>8314</v>
      </c>
      <c r="R3515" t="s">
        <v>8315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8" t="s">
        <v>8314</v>
      </c>
      <c r="R3516" t="s">
        <v>8315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8" t="s">
        <v>8314</v>
      </c>
      <c r="R3517" t="s">
        <v>8315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8" t="s">
        <v>8314</v>
      </c>
      <c r="R3518" t="s">
        <v>8315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3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8" t="s">
        <v>8314</v>
      </c>
      <c r="R3519" t="s">
        <v>8315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3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8" t="s">
        <v>8314</v>
      </c>
      <c r="R3520" t="s">
        <v>8315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8" t="s">
        <v>8314</v>
      </c>
      <c r="R3521" t="s">
        <v>8315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3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8" t="s">
        <v>8314</v>
      </c>
      <c r="R3522" t="s">
        <v>8315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57.6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8" t="s">
        <v>8314</v>
      </c>
      <c r="R3523" t="s">
        <v>8315</v>
      </c>
      <c r="S3523" s="12">
        <f t="shared" ref="S3523:S3586" si="277">( ( (J3523/60)/60)/24)+DATE(1970,1,1)</f>
        <v>41881.361342592594</v>
      </c>
      <c r="T3523" s="12">
        <f t="shared" ref="T3523:T3586" si="278">( ( (I3523/60)/60)/24)+DATE(1970,1,1)</f>
        <v>41911.361342592594</v>
      </c>
      <c r="U3523">
        <f t="shared" ref="U3523:U3586" si="279">YEAR(S3523)</f>
        <v>2014</v>
      </c>
    </row>
    <row r="3524" spans="1:21" ht="43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8" t="s">
        <v>8314</v>
      </c>
      <c r="R3524" t="s">
        <v>8315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3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8" t="s">
        <v>8314</v>
      </c>
      <c r="R3525" t="s">
        <v>8315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3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8" t="s">
        <v>8314</v>
      </c>
      <c r="R3526" t="s">
        <v>8315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8" t="s">
        <v>8314</v>
      </c>
      <c r="R3527" t="s">
        <v>8315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8" t="s">
        <v>8314</v>
      </c>
      <c r="R3528" t="s">
        <v>8315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8" t="s">
        <v>8314</v>
      </c>
      <c r="R3529" t="s">
        <v>8315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8" t="s">
        <v>8314</v>
      </c>
      <c r="R3530" t="s">
        <v>8315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3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8" t="s">
        <v>8314</v>
      </c>
      <c r="R3531" t="s">
        <v>8315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8" t="s">
        <v>8314</v>
      </c>
      <c r="R3532" t="s">
        <v>8315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8" t="s">
        <v>8314</v>
      </c>
      <c r="R3533" t="s">
        <v>8315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57.6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8" t="s">
        <v>8314</v>
      </c>
      <c r="R3534" t="s">
        <v>8315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7.6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8" t="s">
        <v>8314</v>
      </c>
      <c r="R3535" t="s">
        <v>8315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3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8" t="s">
        <v>8314</v>
      </c>
      <c r="R3536" t="s">
        <v>8315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3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8" t="s">
        <v>8314</v>
      </c>
      <c r="R3537" t="s">
        <v>8315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3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8" t="s">
        <v>8314</v>
      </c>
      <c r="R3538" t="s">
        <v>8315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3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8" t="s">
        <v>8314</v>
      </c>
      <c r="R3539" t="s">
        <v>8315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8" t="s">
        <v>8314</v>
      </c>
      <c r="R3540" t="s">
        <v>8315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3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8" t="s">
        <v>8314</v>
      </c>
      <c r="R3541" t="s">
        <v>8315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7.6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8" t="s">
        <v>8314</v>
      </c>
      <c r="R3542" t="s">
        <v>8315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3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8" t="s">
        <v>8314</v>
      </c>
      <c r="R3543" t="s">
        <v>8315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3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8" t="s">
        <v>8314</v>
      </c>
      <c r="R3544" t="s">
        <v>8315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8" t="s">
        <v>8314</v>
      </c>
      <c r="R3545" t="s">
        <v>8315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8.8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8" t="s">
        <v>8314</v>
      </c>
      <c r="R3546" t="s">
        <v>8315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8" t="s">
        <v>8314</v>
      </c>
      <c r="R3547" t="s">
        <v>8315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8" t="s">
        <v>8314</v>
      </c>
      <c r="R3548" t="s">
        <v>8315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8" t="s">
        <v>8314</v>
      </c>
      <c r="R3549" t="s">
        <v>8315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8" t="s">
        <v>8314</v>
      </c>
      <c r="R3550" t="s">
        <v>8315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8" t="s">
        <v>8314</v>
      </c>
      <c r="R3551" t="s">
        <v>8315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3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8" t="s">
        <v>8314</v>
      </c>
      <c r="R3552" t="s">
        <v>8315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3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8" t="s">
        <v>8314</v>
      </c>
      <c r="R3553" t="s">
        <v>8315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3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8" t="s">
        <v>8314</v>
      </c>
      <c r="R3554" t="s">
        <v>8315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3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8" t="s">
        <v>8314</v>
      </c>
      <c r="R3555" t="s">
        <v>8315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8" t="s">
        <v>8314</v>
      </c>
      <c r="R3556" t="s">
        <v>8315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8" t="s">
        <v>8314</v>
      </c>
      <c r="R3557" t="s">
        <v>8315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3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8" t="s">
        <v>8314</v>
      </c>
      <c r="R3558" t="s">
        <v>8315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57.6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8" t="s">
        <v>8314</v>
      </c>
      <c r="R3559" t="s">
        <v>8315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3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8" t="s">
        <v>8314</v>
      </c>
      <c r="R3560" t="s">
        <v>8315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57.6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8" t="s">
        <v>8314</v>
      </c>
      <c r="R3561" t="s">
        <v>8315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3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8" t="s">
        <v>8314</v>
      </c>
      <c r="R3562" t="s">
        <v>8315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5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8" t="s">
        <v>8314</v>
      </c>
      <c r="R3563" t="s">
        <v>8315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3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8" t="s">
        <v>8314</v>
      </c>
      <c r="R3564" t="s">
        <v>8315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3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8" t="s">
        <v>8314</v>
      </c>
      <c r="R3565" t="s">
        <v>8315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8.8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8" t="s">
        <v>8314</v>
      </c>
      <c r="R3566" t="s">
        <v>8315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3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8" t="s">
        <v>8314</v>
      </c>
      <c r="R3567" t="s">
        <v>8315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3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8" t="s">
        <v>8314</v>
      </c>
      <c r="R3568" t="s">
        <v>8315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3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8" t="s">
        <v>8314</v>
      </c>
      <c r="R3569" t="s">
        <v>8315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3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8" t="s">
        <v>8314</v>
      </c>
      <c r="R3570" t="s">
        <v>8315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8" t="s">
        <v>8314</v>
      </c>
      <c r="R3571" t="s">
        <v>8315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8" t="s">
        <v>8314</v>
      </c>
      <c r="R3572" t="s">
        <v>8315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8" t="s">
        <v>8314</v>
      </c>
      <c r="R3573" t="s">
        <v>8315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8.8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8" t="s">
        <v>8314</v>
      </c>
      <c r="R3574" t="s">
        <v>8315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3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8" t="s">
        <v>8314</v>
      </c>
      <c r="R3575" t="s">
        <v>8315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3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8" t="s">
        <v>8314</v>
      </c>
      <c r="R3576" t="s">
        <v>8315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8" t="s">
        <v>8314</v>
      </c>
      <c r="R3577" t="s">
        <v>8315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8" t="s">
        <v>8314</v>
      </c>
      <c r="R3578" t="s">
        <v>8315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8" t="s">
        <v>8314</v>
      </c>
      <c r="R3579" t="s">
        <v>8315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3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8" t="s">
        <v>8314</v>
      </c>
      <c r="R3580" t="s">
        <v>8315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3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8" t="s">
        <v>8314</v>
      </c>
      <c r="R3581" t="s">
        <v>8315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3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8" t="s">
        <v>8314</v>
      </c>
      <c r="R3582" t="s">
        <v>8315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3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8" t="s">
        <v>8314</v>
      </c>
      <c r="R3583" t="s">
        <v>8315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3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8" t="s">
        <v>8314</v>
      </c>
      <c r="R3584" t="s">
        <v>8315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8" t="s">
        <v>8314</v>
      </c>
      <c r="R3585" t="s">
        <v>8315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6.4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8" t="s">
        <v>8314</v>
      </c>
      <c r="R3586" t="s">
        <v>8315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3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8" t="s">
        <v>8314</v>
      </c>
      <c r="R3587" t="s">
        <v>8315</v>
      </c>
      <c r="S3587" s="12">
        <f t="shared" ref="S3587:S3650" si="282">( ( (J3587/60)/60)/24)+DATE(1970,1,1)</f>
        <v>41964.716319444444</v>
      </c>
      <c r="T3587" s="12">
        <f t="shared" ref="T3587:T3650" si="283">( ( (I3587/60)/60)/24)+DATE(1970,1,1)</f>
        <v>41994.716319444444</v>
      </c>
      <c r="U3587">
        <f t="shared" ref="U3587:U3650" si="284">YEAR(S3587)</f>
        <v>2014</v>
      </c>
    </row>
    <row r="3588" spans="1:21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8" t="s">
        <v>8314</v>
      </c>
      <c r="R3588" t="s">
        <v>8315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3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8" t="s">
        <v>8314</v>
      </c>
      <c r="R3589" t="s">
        <v>8315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3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8" t="s">
        <v>8314</v>
      </c>
      <c r="R3590" t="s">
        <v>8315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3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8" t="s">
        <v>8314</v>
      </c>
      <c r="R3591" t="s">
        <v>8315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3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8" t="s">
        <v>8314</v>
      </c>
      <c r="R3592" t="s">
        <v>8315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3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8" t="s">
        <v>8314</v>
      </c>
      <c r="R3593" t="s">
        <v>8315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8" t="s">
        <v>8314</v>
      </c>
      <c r="R3594" t="s">
        <v>8315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8" t="s">
        <v>8314</v>
      </c>
      <c r="R3595" t="s">
        <v>8315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3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8" t="s">
        <v>8314</v>
      </c>
      <c r="R3596" t="s">
        <v>8315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8.8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8" t="s">
        <v>8314</v>
      </c>
      <c r="R3597" t="s">
        <v>8315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8" t="s">
        <v>8314</v>
      </c>
      <c r="R3598" t="s">
        <v>8315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8.8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8" t="s">
        <v>8314</v>
      </c>
      <c r="R3599" t="s">
        <v>8315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8" t="s">
        <v>8314</v>
      </c>
      <c r="R3600" t="s">
        <v>8315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8" t="s">
        <v>8314</v>
      </c>
      <c r="R3601" t="s">
        <v>8315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8.8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8" t="s">
        <v>8314</v>
      </c>
      <c r="R3602" t="s">
        <v>8315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8" t="s">
        <v>8314</v>
      </c>
      <c r="R3603" t="s">
        <v>8315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7.6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8" t="s">
        <v>8314</v>
      </c>
      <c r="R3604" t="s">
        <v>8315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8" t="s">
        <v>8314</v>
      </c>
      <c r="R3605" t="s">
        <v>8315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8" t="s">
        <v>8314</v>
      </c>
      <c r="R3606" t="s">
        <v>8315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7.6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8" t="s">
        <v>8314</v>
      </c>
      <c r="R3607" t="s">
        <v>8315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3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8" t="s">
        <v>8314</v>
      </c>
      <c r="R3608" t="s">
        <v>8315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8.8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8" t="s">
        <v>8314</v>
      </c>
      <c r="R3609" t="s">
        <v>8315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3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8" t="s">
        <v>8314</v>
      </c>
      <c r="R3610" t="s">
        <v>8315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3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8" t="s">
        <v>8314</v>
      </c>
      <c r="R3611" t="s">
        <v>8315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3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8" t="s">
        <v>8314</v>
      </c>
      <c r="R3612" t="s">
        <v>8315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3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8" t="s">
        <v>8314</v>
      </c>
      <c r="R3613" t="s">
        <v>8315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3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8" t="s">
        <v>8314</v>
      </c>
      <c r="R3614" t="s">
        <v>8315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3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8" t="s">
        <v>8314</v>
      </c>
      <c r="R3615" t="s">
        <v>8315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8" t="s">
        <v>8314</v>
      </c>
      <c r="R3616" t="s">
        <v>8315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3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8" t="s">
        <v>8314</v>
      </c>
      <c r="R3617" t="s">
        <v>8315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3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8" t="s">
        <v>8314</v>
      </c>
      <c r="R3618" t="s">
        <v>8315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3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8" t="s">
        <v>8314</v>
      </c>
      <c r="R3619" t="s">
        <v>8315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3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8" t="s">
        <v>8314</v>
      </c>
      <c r="R3620" t="s">
        <v>8315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3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8" t="s">
        <v>8314</v>
      </c>
      <c r="R3621" t="s">
        <v>8315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8" t="s">
        <v>8314</v>
      </c>
      <c r="R3622" t="s">
        <v>8315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8" t="s">
        <v>8314</v>
      </c>
      <c r="R3623" t="s">
        <v>8315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8.8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8" t="s">
        <v>8314</v>
      </c>
      <c r="R3624" t="s">
        <v>8315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8.8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8" t="s">
        <v>8314</v>
      </c>
      <c r="R3625" t="s">
        <v>8315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8" t="s">
        <v>8314</v>
      </c>
      <c r="R3626" t="s">
        <v>8315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57.6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8" t="s">
        <v>8314</v>
      </c>
      <c r="R3627" t="s">
        <v>8315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3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8" t="s">
        <v>8314</v>
      </c>
      <c r="R3628" t="s">
        <v>8315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3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8" t="s">
        <v>8314</v>
      </c>
      <c r="R3629" t="s">
        <v>8315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3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8" t="s">
        <v>8314</v>
      </c>
      <c r="R3630" t="s">
        <v>8356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57.6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8" t="s">
        <v>8314</v>
      </c>
      <c r="R3631" t="s">
        <v>8356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8" t="s">
        <v>8314</v>
      </c>
      <c r="R3632" t="s">
        <v>8356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57.6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8" t="s">
        <v>8314</v>
      </c>
      <c r="R3633" t="s">
        <v>8356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8" t="s">
        <v>8314</v>
      </c>
      <c r="R3634" t="s">
        <v>8356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3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8" t="s">
        <v>8314</v>
      </c>
      <c r="R3635" t="s">
        <v>8356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8" t="s">
        <v>8314</v>
      </c>
      <c r="R3636" t="s">
        <v>8356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8.8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8" t="s">
        <v>8314</v>
      </c>
      <c r="R3637" t="s">
        <v>8356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8" t="s">
        <v>8314</v>
      </c>
      <c r="R3638" t="s">
        <v>8356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7.6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8" t="s">
        <v>8314</v>
      </c>
      <c r="R3639" t="s">
        <v>8356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8.8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8" t="s">
        <v>8314</v>
      </c>
      <c r="R3640" t="s">
        <v>8356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3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8" t="s">
        <v>8314</v>
      </c>
      <c r="R3641" t="s">
        <v>8356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8" t="s">
        <v>8314</v>
      </c>
      <c r="R3642" t="s">
        <v>8356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8" t="s">
        <v>8314</v>
      </c>
      <c r="R3643" t="s">
        <v>8356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7.6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8" t="s">
        <v>8314</v>
      </c>
      <c r="R3644" t="s">
        <v>8356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8" t="s">
        <v>8314</v>
      </c>
      <c r="R3645" t="s">
        <v>8356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8" t="s">
        <v>8314</v>
      </c>
      <c r="R3646" t="s">
        <v>8356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8" t="s">
        <v>8314</v>
      </c>
      <c r="R3647" t="s">
        <v>8356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8" t="s">
        <v>8314</v>
      </c>
      <c r="R3648" t="s">
        <v>8356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8" t="s">
        <v>8314</v>
      </c>
      <c r="R3649" t="s">
        <v>8356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8.8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8" t="s">
        <v>8314</v>
      </c>
      <c r="R3650" t="s">
        <v>8315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3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8" t="s">
        <v>8314</v>
      </c>
      <c r="R3651" t="s">
        <v>8315</v>
      </c>
      <c r="S3651" s="12">
        <f t="shared" ref="S3651:S3714" si="287">( ( (J3651/60)/60)/24)+DATE(1970,1,1)</f>
        <v>41780.712893518517</v>
      </c>
      <c r="T3651" s="12">
        <f t="shared" ref="T3651:T3714" si="288">( ( (I3651/60)/60)/24)+DATE(1970,1,1)</f>
        <v>41806.712893518517</v>
      </c>
      <c r="U3651">
        <f t="shared" ref="U3651:U3714" si="289">YEAR(S3651)</f>
        <v>2014</v>
      </c>
    </row>
    <row r="3652" spans="1:21" ht="43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8" t="s">
        <v>8314</v>
      </c>
      <c r="R3652" t="s">
        <v>8315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3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8" t="s">
        <v>8314</v>
      </c>
      <c r="R3653" t="s">
        <v>8315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3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8" t="s">
        <v>8314</v>
      </c>
      <c r="R3654" t="s">
        <v>8315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3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8" t="s">
        <v>8314</v>
      </c>
      <c r="R3655" t="s">
        <v>8315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57.6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8" t="s">
        <v>8314</v>
      </c>
      <c r="R3656" t="s">
        <v>8315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57.6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8" t="s">
        <v>8314</v>
      </c>
      <c r="R3657" t="s">
        <v>8315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8" t="s">
        <v>8314</v>
      </c>
      <c r="R3658" t="s">
        <v>8315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3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8" t="s">
        <v>8314</v>
      </c>
      <c r="R3659" t="s">
        <v>8315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8.8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8" t="s">
        <v>8314</v>
      </c>
      <c r="R3660" t="s">
        <v>8315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8" t="s">
        <v>8314</v>
      </c>
      <c r="R3661" t="s">
        <v>8315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7.6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8" t="s">
        <v>8314</v>
      </c>
      <c r="R3662" t="s">
        <v>8315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3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8" t="s">
        <v>8314</v>
      </c>
      <c r="R3663" t="s">
        <v>8315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57.6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8" t="s">
        <v>8314</v>
      </c>
      <c r="R3664" t="s">
        <v>8315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8" t="s">
        <v>8314</v>
      </c>
      <c r="R3665" t="s">
        <v>8315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3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8" t="s">
        <v>8314</v>
      </c>
      <c r="R3666" t="s">
        <v>8315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8" t="s">
        <v>8314</v>
      </c>
      <c r="R3667" t="s">
        <v>8315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8.8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8" t="s">
        <v>8314</v>
      </c>
      <c r="R3668" t="s">
        <v>8315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8" t="s">
        <v>8314</v>
      </c>
      <c r="R3669" t="s">
        <v>8315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3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8" t="s">
        <v>8314</v>
      </c>
      <c r="R3670" t="s">
        <v>8315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8" t="s">
        <v>8314</v>
      </c>
      <c r="R3671" t="s">
        <v>8315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3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8" t="s">
        <v>8314</v>
      </c>
      <c r="R3672" t="s">
        <v>8315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3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8" t="s">
        <v>8314</v>
      </c>
      <c r="R3673" t="s">
        <v>8315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57.6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8" t="s">
        <v>8314</v>
      </c>
      <c r="R3674" t="s">
        <v>8315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3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8" t="s">
        <v>8314</v>
      </c>
      <c r="R3675" t="s">
        <v>8315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3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8" t="s">
        <v>8314</v>
      </c>
      <c r="R3676" t="s">
        <v>8315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3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8" t="s">
        <v>8314</v>
      </c>
      <c r="R3677" t="s">
        <v>8315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3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8" t="s">
        <v>8314</v>
      </c>
      <c r="R3678" t="s">
        <v>8315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8" t="s">
        <v>8314</v>
      </c>
      <c r="R3679" t="s">
        <v>8315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3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8" t="s">
        <v>8314</v>
      </c>
      <c r="R3680" t="s">
        <v>8315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3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8" t="s">
        <v>8314</v>
      </c>
      <c r="R3681" t="s">
        <v>8315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8" t="s">
        <v>8314</v>
      </c>
      <c r="R3682" t="s">
        <v>8315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7.6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8" t="s">
        <v>8314</v>
      </c>
      <c r="R3683" t="s">
        <v>8315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8" t="s">
        <v>8314</v>
      </c>
      <c r="R3684" t="s">
        <v>8315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8" t="s">
        <v>8314</v>
      </c>
      <c r="R3685" t="s">
        <v>8315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8" t="s">
        <v>8314</v>
      </c>
      <c r="R3686" t="s">
        <v>8315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8" t="s">
        <v>8314</v>
      </c>
      <c r="R3687" t="s">
        <v>8315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8" t="s">
        <v>8314</v>
      </c>
      <c r="R3688" t="s">
        <v>8315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3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8" t="s">
        <v>8314</v>
      </c>
      <c r="R3689" t="s">
        <v>8315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8" t="s">
        <v>8314</v>
      </c>
      <c r="R3690" t="s">
        <v>8315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3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8" t="s">
        <v>8314</v>
      </c>
      <c r="R3691" t="s">
        <v>8315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8" t="s">
        <v>8314</v>
      </c>
      <c r="R3692" t="s">
        <v>8315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8.8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8" t="s">
        <v>8314</v>
      </c>
      <c r="R3693" t="s">
        <v>8315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8.8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8" t="s">
        <v>8314</v>
      </c>
      <c r="R3694" t="s">
        <v>8315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8" t="s">
        <v>8314</v>
      </c>
      <c r="R3695" t="s">
        <v>8315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57.6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8" t="s">
        <v>8314</v>
      </c>
      <c r="R3696" t="s">
        <v>8315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7.6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8" t="s">
        <v>8314</v>
      </c>
      <c r="R3697" t="s">
        <v>8315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3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8" t="s">
        <v>8314</v>
      </c>
      <c r="R3698" t="s">
        <v>8315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3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8" t="s">
        <v>8314</v>
      </c>
      <c r="R3699" t="s">
        <v>8315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3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8" t="s">
        <v>8314</v>
      </c>
      <c r="R3700" t="s">
        <v>8315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3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8" t="s">
        <v>8314</v>
      </c>
      <c r="R3701" t="s">
        <v>8315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8.8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8" t="s">
        <v>8314</v>
      </c>
      <c r="R3702" t="s">
        <v>8315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8" t="s">
        <v>8314</v>
      </c>
      <c r="R3703" t="s">
        <v>8315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57.6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8" t="s">
        <v>8314</v>
      </c>
      <c r="R3704" t="s">
        <v>8315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3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8" t="s">
        <v>8314</v>
      </c>
      <c r="R3705" t="s">
        <v>8315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8" t="s">
        <v>8314</v>
      </c>
      <c r="R3706" t="s">
        <v>8315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3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8" t="s">
        <v>8314</v>
      </c>
      <c r="R3707" t="s">
        <v>8315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8" t="s">
        <v>8314</v>
      </c>
      <c r="R3708" t="s">
        <v>8315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3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8" t="s">
        <v>8314</v>
      </c>
      <c r="R3709" t="s">
        <v>8315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57.6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8" t="s">
        <v>8314</v>
      </c>
      <c r="R3710" t="s">
        <v>8315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3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8" t="s">
        <v>8314</v>
      </c>
      <c r="R3711" t="s">
        <v>8315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8.8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8" t="s">
        <v>8314</v>
      </c>
      <c r="R3712" t="s">
        <v>8315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8.8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8" t="s">
        <v>8314</v>
      </c>
      <c r="R3713" t="s">
        <v>8315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57.6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8" t="s">
        <v>8314</v>
      </c>
      <c r="R3714" t="s">
        <v>8315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3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8" t="s">
        <v>8314</v>
      </c>
      <c r="R3715" t="s">
        <v>8315</v>
      </c>
      <c r="S3715" s="12">
        <f t="shared" ref="S3715:S3778" si="292">( ( (J3715/60)/60)/24)+DATE(1970,1,1)</f>
        <v>42505.738032407404</v>
      </c>
      <c r="T3715" s="12">
        <f t="shared" ref="T3715:T3778" si="293">( ( (I3715/60)/60)/24)+DATE(1970,1,1)</f>
        <v>42525.738032407404</v>
      </c>
      <c r="U3715">
        <f t="shared" ref="U3715:U3778" si="294">YEAR(S3715)</f>
        <v>2016</v>
      </c>
    </row>
    <row r="3716" spans="1:21" ht="43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8" t="s">
        <v>8314</v>
      </c>
      <c r="R3716" t="s">
        <v>8315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8" t="s">
        <v>8314</v>
      </c>
      <c r="R3717" t="s">
        <v>8315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3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8" t="s">
        <v>8314</v>
      </c>
      <c r="R3718" t="s">
        <v>8315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8" t="s">
        <v>8314</v>
      </c>
      <c r="R3719" t="s">
        <v>8315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3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8" t="s">
        <v>8314</v>
      </c>
      <c r="R3720" t="s">
        <v>8315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8.8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8" t="s">
        <v>8314</v>
      </c>
      <c r="R3721" t="s">
        <v>8315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8.8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8" t="s">
        <v>8314</v>
      </c>
      <c r="R3722" t="s">
        <v>8315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57.6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8" t="s">
        <v>8314</v>
      </c>
      <c r="R3723" t="s">
        <v>8315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7.6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8" t="s">
        <v>8314</v>
      </c>
      <c r="R3724" t="s">
        <v>8315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8.8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8" t="s">
        <v>8314</v>
      </c>
      <c r="R3725" t="s">
        <v>8315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3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8" t="s">
        <v>8314</v>
      </c>
      <c r="R3726" t="s">
        <v>8315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3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8" t="s">
        <v>8314</v>
      </c>
      <c r="R3727" t="s">
        <v>8315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3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8" t="s">
        <v>8314</v>
      </c>
      <c r="R3728" t="s">
        <v>8315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8" t="s">
        <v>8314</v>
      </c>
      <c r="R3729" t="s">
        <v>8315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8" t="s">
        <v>8314</v>
      </c>
      <c r="R3730" t="s">
        <v>8315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3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8" t="s">
        <v>8314</v>
      </c>
      <c r="R3731" t="s">
        <v>8315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8" t="s">
        <v>8314</v>
      </c>
      <c r="R3732" t="s">
        <v>8315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8" t="s">
        <v>8314</v>
      </c>
      <c r="R3733" t="s">
        <v>8315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8" t="s">
        <v>8314</v>
      </c>
      <c r="R3734" t="s">
        <v>8315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8" t="s">
        <v>8314</v>
      </c>
      <c r="R3735" t="s">
        <v>8315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57.6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8" t="s">
        <v>8314</v>
      </c>
      <c r="R3736" t="s">
        <v>8315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8.8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8" t="s">
        <v>8314</v>
      </c>
      <c r="R3737" t="s">
        <v>8315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3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8" t="s">
        <v>8314</v>
      </c>
      <c r="R3738" t="s">
        <v>8315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3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8" t="s">
        <v>8314</v>
      </c>
      <c r="R3739" t="s">
        <v>8315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28.8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8" t="s">
        <v>8314</v>
      </c>
      <c r="R3740" t="s">
        <v>8315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3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8" t="s">
        <v>8314</v>
      </c>
      <c r="R3741" t="s">
        <v>8315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3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8" t="s">
        <v>8314</v>
      </c>
      <c r="R3742" t="s">
        <v>8315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8" t="s">
        <v>8314</v>
      </c>
      <c r="R3743" t="s">
        <v>8315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8" t="s">
        <v>8314</v>
      </c>
      <c r="R3744" t="s">
        <v>8315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8.8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8" t="s">
        <v>8314</v>
      </c>
      <c r="R3745" t="s">
        <v>8315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57.6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8" t="s">
        <v>8314</v>
      </c>
      <c r="R3746" t="s">
        <v>8315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8" t="s">
        <v>8314</v>
      </c>
      <c r="R3747" t="s">
        <v>8315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8" t="s">
        <v>8314</v>
      </c>
      <c r="R3748" t="s">
        <v>8315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8.8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8" t="s">
        <v>8314</v>
      </c>
      <c r="R3749" t="s">
        <v>8315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3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8" t="s">
        <v>8314</v>
      </c>
      <c r="R3750" t="s">
        <v>8356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8" t="s">
        <v>8314</v>
      </c>
      <c r="R3751" t="s">
        <v>8356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6.4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8" t="s">
        <v>8314</v>
      </c>
      <c r="R3752" t="s">
        <v>8356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8" t="s">
        <v>8314</v>
      </c>
      <c r="R3753" t="s">
        <v>8356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7.6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8" t="s">
        <v>8314</v>
      </c>
      <c r="R3754" t="s">
        <v>8356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3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8" t="s">
        <v>8314</v>
      </c>
      <c r="R3755" t="s">
        <v>8356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8" t="s">
        <v>8314</v>
      </c>
      <c r="R3756" t="s">
        <v>8356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8" t="s">
        <v>8314</v>
      </c>
      <c r="R3757" t="s">
        <v>8356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3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8" t="s">
        <v>8314</v>
      </c>
      <c r="R3758" t="s">
        <v>8356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8" t="s">
        <v>8314</v>
      </c>
      <c r="R3759" t="s">
        <v>8356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8.8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8" t="s">
        <v>8314</v>
      </c>
      <c r="R3760" t="s">
        <v>8356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8.8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8" t="s">
        <v>8314</v>
      </c>
      <c r="R3761" t="s">
        <v>8356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8" t="s">
        <v>8314</v>
      </c>
      <c r="R3762" t="s">
        <v>8356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57.6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8" t="s">
        <v>8314</v>
      </c>
      <c r="R3763" t="s">
        <v>8356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3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8" t="s">
        <v>8314</v>
      </c>
      <c r="R3764" t="s">
        <v>8356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8.8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8" t="s">
        <v>8314</v>
      </c>
      <c r="R3765" t="s">
        <v>8356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8" t="s">
        <v>8314</v>
      </c>
      <c r="R3766" t="s">
        <v>8356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8" t="s">
        <v>8314</v>
      </c>
      <c r="R3767" t="s">
        <v>8356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3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8" t="s">
        <v>8314</v>
      </c>
      <c r="R3768" t="s">
        <v>8356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8" t="s">
        <v>8314</v>
      </c>
      <c r="R3769" t="s">
        <v>8356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8" t="s">
        <v>8314</v>
      </c>
      <c r="R3770" t="s">
        <v>8356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8" t="s">
        <v>8314</v>
      </c>
      <c r="R3771" t="s">
        <v>8356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3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8" t="s">
        <v>8314</v>
      </c>
      <c r="R3772" t="s">
        <v>8356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8.8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8" t="s">
        <v>8314</v>
      </c>
      <c r="R3773" t="s">
        <v>8356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8" t="s">
        <v>8314</v>
      </c>
      <c r="R3774" t="s">
        <v>8356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8.8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8" t="s">
        <v>8314</v>
      </c>
      <c r="R3775" t="s">
        <v>8356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57.6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8" t="s">
        <v>8314</v>
      </c>
      <c r="R3776" t="s">
        <v>8356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8" t="s">
        <v>8314</v>
      </c>
      <c r="R3777" t="s">
        <v>8356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7.6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8" t="s">
        <v>8314</v>
      </c>
      <c r="R3778" t="s">
        <v>8356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3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8" t="s">
        <v>8314</v>
      </c>
      <c r="R3779" t="s">
        <v>8356</v>
      </c>
      <c r="S3779" s="12">
        <f t="shared" ref="S3779:S3842" si="297">( ( (J3779/60)/60)/24)+DATE(1970,1,1)</f>
        <v>41887.111354166671</v>
      </c>
      <c r="T3779" s="12">
        <f t="shared" ref="T3779:T3842" si="298">( ( (I3779/60)/60)/24)+DATE(1970,1,1)</f>
        <v>41909.166666666664</v>
      </c>
      <c r="U3779">
        <f t="shared" ref="U3779:U3842" si="299">YEAR(S3779)</f>
        <v>2014</v>
      </c>
    </row>
    <row r="3780" spans="1:21" ht="28.8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8" t="s">
        <v>8314</v>
      </c>
      <c r="R3780" t="s">
        <v>8356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8.8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8" t="s">
        <v>8314</v>
      </c>
      <c r="R3781" t="s">
        <v>8356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8" t="s">
        <v>8314</v>
      </c>
      <c r="R3782" t="s">
        <v>8356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57.6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8" t="s">
        <v>8314</v>
      </c>
      <c r="R3783" t="s">
        <v>8356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8" t="s">
        <v>8314</v>
      </c>
      <c r="R3784" t="s">
        <v>8356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3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8" t="s">
        <v>8314</v>
      </c>
      <c r="R3785" t="s">
        <v>8356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8" t="s">
        <v>8314</v>
      </c>
      <c r="R3786" t="s">
        <v>8356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3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8" t="s">
        <v>8314</v>
      </c>
      <c r="R3787" t="s">
        <v>8356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3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8" t="s">
        <v>8314</v>
      </c>
      <c r="R3788" t="s">
        <v>8356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8" t="s">
        <v>8314</v>
      </c>
      <c r="R3789" t="s">
        <v>8356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8" t="s">
        <v>8314</v>
      </c>
      <c r="R3790" t="s">
        <v>8356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3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8" t="s">
        <v>8314</v>
      </c>
      <c r="R3791" t="s">
        <v>8356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3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8" t="s">
        <v>8314</v>
      </c>
      <c r="R3792" t="s">
        <v>8356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8.8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8" t="s">
        <v>8314</v>
      </c>
      <c r="R3793" t="s">
        <v>8356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8.8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8" t="s">
        <v>8314</v>
      </c>
      <c r="R3794" t="s">
        <v>8356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8" t="s">
        <v>8314</v>
      </c>
      <c r="R3795" t="s">
        <v>8356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3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8" t="s">
        <v>8314</v>
      </c>
      <c r="R3796" t="s">
        <v>8356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3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8" t="s">
        <v>8314</v>
      </c>
      <c r="R3797" t="s">
        <v>8356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3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8" t="s">
        <v>8314</v>
      </c>
      <c r="R3798" t="s">
        <v>8356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57.6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8" t="s">
        <v>8314</v>
      </c>
      <c r="R3799" t="s">
        <v>8356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8" t="s">
        <v>8314</v>
      </c>
      <c r="R3800" t="s">
        <v>8356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3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8" t="s">
        <v>8314</v>
      </c>
      <c r="R3801" t="s">
        <v>8356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8" t="s">
        <v>8314</v>
      </c>
      <c r="R3802" t="s">
        <v>8356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8" t="s">
        <v>8314</v>
      </c>
      <c r="R3803" t="s">
        <v>8356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8" t="s">
        <v>8314</v>
      </c>
      <c r="R3804" t="s">
        <v>8356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8.8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8" t="s">
        <v>8314</v>
      </c>
      <c r="R3805" t="s">
        <v>8356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8" t="s">
        <v>8314</v>
      </c>
      <c r="R3806" t="s">
        <v>8356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8" t="s">
        <v>8314</v>
      </c>
      <c r="R3807" t="s">
        <v>8356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57.6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8" t="s">
        <v>8314</v>
      </c>
      <c r="R3808" t="s">
        <v>8356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8" t="s">
        <v>8314</v>
      </c>
      <c r="R3809" t="s">
        <v>8356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8" t="s">
        <v>8314</v>
      </c>
      <c r="R3810" t="s">
        <v>8315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3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8" t="s">
        <v>8314</v>
      </c>
      <c r="R3811" t="s">
        <v>8315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3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8" t="s">
        <v>8314</v>
      </c>
      <c r="R3812" t="s">
        <v>8315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3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8" t="s">
        <v>8314</v>
      </c>
      <c r="R3813" t="s">
        <v>8315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3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8" t="s">
        <v>8314</v>
      </c>
      <c r="R3814" t="s">
        <v>8315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3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8" t="s">
        <v>8314</v>
      </c>
      <c r="R3815" t="s">
        <v>8315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8" t="s">
        <v>8314</v>
      </c>
      <c r="R3816" t="s">
        <v>8315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8.8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8" t="s">
        <v>8314</v>
      </c>
      <c r="R3817" t="s">
        <v>8315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7.6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8" t="s">
        <v>8314</v>
      </c>
      <c r="R3818" t="s">
        <v>8315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8" t="s">
        <v>8314</v>
      </c>
      <c r="R3819" t="s">
        <v>8315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8" t="s">
        <v>8314</v>
      </c>
      <c r="R3820" t="s">
        <v>8315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3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8" t="s">
        <v>8314</v>
      </c>
      <c r="R3821" t="s">
        <v>8315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8" t="s">
        <v>8314</v>
      </c>
      <c r="R3822" t="s">
        <v>8315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3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8" t="s">
        <v>8314</v>
      </c>
      <c r="R3823" t="s">
        <v>8315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7.6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8" t="s">
        <v>8314</v>
      </c>
      <c r="R3824" t="s">
        <v>8315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8" t="s">
        <v>8314</v>
      </c>
      <c r="R3825" t="s">
        <v>8315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8" t="s">
        <v>8314</v>
      </c>
      <c r="R3826" t="s">
        <v>8315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3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8" t="s">
        <v>8314</v>
      </c>
      <c r="R3827" t="s">
        <v>8315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28.8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8" t="s">
        <v>8314</v>
      </c>
      <c r="R3828" t="s">
        <v>8315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7.6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8" t="s">
        <v>8314</v>
      </c>
      <c r="R3829" t="s">
        <v>8315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3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8" t="s">
        <v>8314</v>
      </c>
      <c r="R3830" t="s">
        <v>8315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8" t="s">
        <v>8314</v>
      </c>
      <c r="R3831" t="s">
        <v>8315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8" t="s">
        <v>8314</v>
      </c>
      <c r="R3832" t="s">
        <v>8315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57.6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8" t="s">
        <v>8314</v>
      </c>
      <c r="R3833" t="s">
        <v>8315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8" t="s">
        <v>8314</v>
      </c>
      <c r="R3834" t="s">
        <v>8315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57.6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8" t="s">
        <v>8314</v>
      </c>
      <c r="R3835" t="s">
        <v>8315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3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8" t="s">
        <v>8314</v>
      </c>
      <c r="R3836" t="s">
        <v>8315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3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8" t="s">
        <v>8314</v>
      </c>
      <c r="R3837" t="s">
        <v>8315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3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8" t="s">
        <v>8314</v>
      </c>
      <c r="R3838" t="s">
        <v>8315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8.8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8" t="s">
        <v>8314</v>
      </c>
      <c r="R3839" t="s">
        <v>8315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7.6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8" t="s">
        <v>8314</v>
      </c>
      <c r="R3840" t="s">
        <v>8315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8" t="s">
        <v>8314</v>
      </c>
      <c r="R3841" t="s">
        <v>8315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8" t="s">
        <v>8314</v>
      </c>
      <c r="R3842" t="s">
        <v>8315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3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8" t="s">
        <v>8314</v>
      </c>
      <c r="R3843" t="s">
        <v>8315</v>
      </c>
      <c r="S3843" s="12">
        <f t="shared" ref="S3843:S3906" si="302">( ( (J3843/60)/60)/24)+DATE(1970,1,1)</f>
        <v>41780.785729166666</v>
      </c>
      <c r="T3843" s="12">
        <f t="shared" ref="T3843:T3906" si="303">( ( (I3843/60)/60)/24)+DATE(1970,1,1)</f>
        <v>41840.785729166666</v>
      </c>
      <c r="U3843">
        <f t="shared" ref="U3843:U3906" si="304">YEAR(S3843)</f>
        <v>2014</v>
      </c>
    </row>
    <row r="3844" spans="1:21" ht="43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8" t="s">
        <v>8314</v>
      </c>
      <c r="R3844" t="s">
        <v>8315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3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8" t="s">
        <v>8314</v>
      </c>
      <c r="R3845" t="s">
        <v>8315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8" t="s">
        <v>8314</v>
      </c>
      <c r="R3846" t="s">
        <v>8315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7.6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8" t="s">
        <v>8314</v>
      </c>
      <c r="R3847" t="s">
        <v>8315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8" t="s">
        <v>8314</v>
      </c>
      <c r="R3848" t="s">
        <v>8315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8" t="s">
        <v>8314</v>
      </c>
      <c r="R3849" t="s">
        <v>8315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8" t="s">
        <v>8314</v>
      </c>
      <c r="R3850" t="s">
        <v>8315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57.6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8" t="s">
        <v>8314</v>
      </c>
      <c r="R3851" t="s">
        <v>8315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8.8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8" t="s">
        <v>8314</v>
      </c>
      <c r="R3852" t="s">
        <v>8315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8" t="s">
        <v>8314</v>
      </c>
      <c r="R3853" t="s">
        <v>8315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3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8" t="s">
        <v>8314</v>
      </c>
      <c r="R3854" t="s">
        <v>8315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3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8" t="s">
        <v>8314</v>
      </c>
      <c r="R3855" t="s">
        <v>8315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8.8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8" t="s">
        <v>8314</v>
      </c>
      <c r="R3856" t="s">
        <v>8315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57.6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8" t="s">
        <v>8314</v>
      </c>
      <c r="R3857" t="s">
        <v>8315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57.6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8" t="s">
        <v>8314</v>
      </c>
      <c r="R3858" t="s">
        <v>8315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8" t="s">
        <v>8314</v>
      </c>
      <c r="R3859" t="s">
        <v>8315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57.6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8" t="s">
        <v>8314</v>
      </c>
      <c r="R3860" t="s">
        <v>8315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3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8" t="s">
        <v>8314</v>
      </c>
      <c r="R3861" t="s">
        <v>8315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3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8" t="s">
        <v>8314</v>
      </c>
      <c r="R3862" t="s">
        <v>8315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8" t="s">
        <v>8314</v>
      </c>
      <c r="R3863" t="s">
        <v>8315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8.8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8" t="s">
        <v>8314</v>
      </c>
      <c r="R3864" t="s">
        <v>8315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8" t="s">
        <v>8314</v>
      </c>
      <c r="R3865" t="s">
        <v>8315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3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8" t="s">
        <v>8314</v>
      </c>
      <c r="R3866" t="s">
        <v>8315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8" t="s">
        <v>8314</v>
      </c>
      <c r="R3867" t="s">
        <v>8315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8.8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8" t="s">
        <v>8314</v>
      </c>
      <c r="R3868" t="s">
        <v>8315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8" t="s">
        <v>8314</v>
      </c>
      <c r="R3869" t="s">
        <v>8315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8" t="s">
        <v>8314</v>
      </c>
      <c r="R3870" t="s">
        <v>8356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8.8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8" t="s">
        <v>8314</v>
      </c>
      <c r="R3871" t="s">
        <v>8356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57.6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8" t="s">
        <v>8314</v>
      </c>
      <c r="R3872" t="s">
        <v>8356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8.8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8" t="s">
        <v>8314</v>
      </c>
      <c r="R3873" t="s">
        <v>8356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8" t="s">
        <v>8314</v>
      </c>
      <c r="R3874" t="s">
        <v>8356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8" t="s">
        <v>8314</v>
      </c>
      <c r="R3875" t="s">
        <v>8356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57.6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8" t="s">
        <v>8314</v>
      </c>
      <c r="R3876" t="s">
        <v>8356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8" t="s">
        <v>8314</v>
      </c>
      <c r="R3877" t="s">
        <v>8356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57.6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8" t="s">
        <v>8314</v>
      </c>
      <c r="R3878" t="s">
        <v>8356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3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8" t="s">
        <v>8314</v>
      </c>
      <c r="R3879" t="s">
        <v>8356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8" t="s">
        <v>8314</v>
      </c>
      <c r="R3880" t="s">
        <v>8356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3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8" t="s">
        <v>8314</v>
      </c>
      <c r="R3881" t="s">
        <v>8356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3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8" t="s">
        <v>8314</v>
      </c>
      <c r="R3882" t="s">
        <v>8356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8.8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8" t="s">
        <v>8314</v>
      </c>
      <c r="R3883" t="s">
        <v>8356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8" t="s">
        <v>8314</v>
      </c>
      <c r="R3884" t="s">
        <v>8356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7.6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8" t="s">
        <v>8314</v>
      </c>
      <c r="R3885" t="s">
        <v>8356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3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8" t="s">
        <v>8314</v>
      </c>
      <c r="R3886" t="s">
        <v>8356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8" t="s">
        <v>8314</v>
      </c>
      <c r="R3887" t="s">
        <v>8356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8" t="s">
        <v>8314</v>
      </c>
      <c r="R3888" t="s">
        <v>8356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8" t="s">
        <v>8314</v>
      </c>
      <c r="R3889" t="s">
        <v>8356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3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8" t="s">
        <v>8314</v>
      </c>
      <c r="R3890" t="s">
        <v>8315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3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8" t="s">
        <v>8314</v>
      </c>
      <c r="R3891" t="s">
        <v>8315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8" t="s">
        <v>8314</v>
      </c>
      <c r="R3892" t="s">
        <v>8315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8.8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8" t="s">
        <v>8314</v>
      </c>
      <c r="R3893" t="s">
        <v>8315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57.6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8" t="s">
        <v>8314</v>
      </c>
      <c r="R3894" t="s">
        <v>8315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57.6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8" t="s">
        <v>8314</v>
      </c>
      <c r="R3895" t="s">
        <v>8315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3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8" t="s">
        <v>8314</v>
      </c>
      <c r="R3896" t="s">
        <v>8315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3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8" t="s">
        <v>8314</v>
      </c>
      <c r="R3897" t="s">
        <v>8315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8" t="s">
        <v>8314</v>
      </c>
      <c r="R3898" t="s">
        <v>8315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8" t="s">
        <v>8314</v>
      </c>
      <c r="R3899" t="s">
        <v>8315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7.6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8" t="s">
        <v>8314</v>
      </c>
      <c r="R3900" t="s">
        <v>8315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3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8" t="s">
        <v>8314</v>
      </c>
      <c r="R3901" t="s">
        <v>8315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3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8" t="s">
        <v>8314</v>
      </c>
      <c r="R3902" t="s">
        <v>8315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8" t="s">
        <v>8314</v>
      </c>
      <c r="R3903" t="s">
        <v>8315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8" t="s">
        <v>8314</v>
      </c>
      <c r="R3904" t="s">
        <v>8315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57.6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8" t="s">
        <v>8314</v>
      </c>
      <c r="R3905" t="s">
        <v>8315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8.8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8" t="s">
        <v>8314</v>
      </c>
      <c r="R3906" t="s">
        <v>8315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3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8" t="s">
        <v>8314</v>
      </c>
      <c r="R3907" t="s">
        <v>8315</v>
      </c>
      <c r="S3907" s="12">
        <f t="shared" ref="S3907:S3970" si="307">( ( (J3907/60)/60)/24)+DATE(1970,1,1)</f>
        <v>42124.623877314814</v>
      </c>
      <c r="T3907" s="12">
        <f t="shared" ref="T3907:T3970" si="308">( ( (I3907/60)/60)/24)+DATE(1970,1,1)</f>
        <v>42166.958333333328</v>
      </c>
      <c r="U3907">
        <f t="shared" ref="U3907:U3970" si="309">YEAR(S3907)</f>
        <v>2015</v>
      </c>
    </row>
    <row r="3908" spans="1:21" ht="43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8" t="s">
        <v>8314</v>
      </c>
      <c r="R3908" t="s">
        <v>8315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3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8" t="s">
        <v>8314</v>
      </c>
      <c r="R3909" t="s">
        <v>8315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3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8" t="s">
        <v>8314</v>
      </c>
      <c r="R3910" t="s">
        <v>8315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8" t="s">
        <v>8314</v>
      </c>
      <c r="R3911" t="s">
        <v>8315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8" t="s">
        <v>8314</v>
      </c>
      <c r="R3912" t="s">
        <v>8315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8" t="s">
        <v>8314</v>
      </c>
      <c r="R3913" t="s">
        <v>8315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8" t="s">
        <v>8314</v>
      </c>
      <c r="R3914" t="s">
        <v>8315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8" t="s">
        <v>8314</v>
      </c>
      <c r="R3915" t="s">
        <v>8315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8" t="s">
        <v>8314</v>
      </c>
      <c r="R3916" t="s">
        <v>8315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3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8" t="s">
        <v>8314</v>
      </c>
      <c r="R3917" t="s">
        <v>8315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3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8" t="s">
        <v>8314</v>
      </c>
      <c r="R3918" t="s">
        <v>8315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3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8" t="s">
        <v>8314</v>
      </c>
      <c r="R3919" t="s">
        <v>8315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57.6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8" t="s">
        <v>8314</v>
      </c>
      <c r="R3920" t="s">
        <v>8315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3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8" t="s">
        <v>8314</v>
      </c>
      <c r="R3921" t="s">
        <v>8315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3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8" t="s">
        <v>8314</v>
      </c>
      <c r="R3922" t="s">
        <v>8315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3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8" t="s">
        <v>8314</v>
      </c>
      <c r="R3923" t="s">
        <v>8315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3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8" t="s">
        <v>8314</v>
      </c>
      <c r="R3924" t="s">
        <v>8315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8" t="s">
        <v>8314</v>
      </c>
      <c r="R3925" t="s">
        <v>8315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3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8" t="s">
        <v>8314</v>
      </c>
      <c r="R3926" t="s">
        <v>8315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8" t="s">
        <v>8314</v>
      </c>
      <c r="R3927" t="s">
        <v>8315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8.8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8" t="s">
        <v>8314</v>
      </c>
      <c r="R3928" t="s">
        <v>8315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3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8" t="s">
        <v>8314</v>
      </c>
      <c r="R3929" t="s">
        <v>8315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3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8" t="s">
        <v>8314</v>
      </c>
      <c r="R3930" t="s">
        <v>8315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8" t="s">
        <v>8314</v>
      </c>
      <c r="R3931" t="s">
        <v>8315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8" t="s">
        <v>8314</v>
      </c>
      <c r="R3932" t="s">
        <v>8315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8" t="s">
        <v>8314</v>
      </c>
      <c r="R3933" t="s">
        <v>8315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8" t="s">
        <v>8314</v>
      </c>
      <c r="R3934" t="s">
        <v>8315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8" t="s">
        <v>8314</v>
      </c>
      <c r="R3935" t="s">
        <v>8315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8" t="s">
        <v>8314</v>
      </c>
      <c r="R3936" t="s">
        <v>8315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7.6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8" t="s">
        <v>8314</v>
      </c>
      <c r="R3937" t="s">
        <v>8315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3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8" t="s">
        <v>8314</v>
      </c>
      <c r="R3938" t="s">
        <v>8315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8" t="s">
        <v>8314</v>
      </c>
      <c r="R3939" t="s">
        <v>8315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8" t="s">
        <v>8314</v>
      </c>
      <c r="R3940" t="s">
        <v>8315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8" t="s">
        <v>8314</v>
      </c>
      <c r="R3941" t="s">
        <v>8315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8" t="s">
        <v>8314</v>
      </c>
      <c r="R3942" t="s">
        <v>8315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8" t="s">
        <v>8314</v>
      </c>
      <c r="R3943" t="s">
        <v>8315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8" t="s">
        <v>8314</v>
      </c>
      <c r="R3944" t="s">
        <v>8315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8" t="s">
        <v>8314</v>
      </c>
      <c r="R3945" t="s">
        <v>8315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57.6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8" t="s">
        <v>8314</v>
      </c>
      <c r="R3946" t="s">
        <v>8315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8" t="s">
        <v>8314</v>
      </c>
      <c r="R3947" t="s">
        <v>8315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8.8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8" t="s">
        <v>8314</v>
      </c>
      <c r="R3948" t="s">
        <v>8315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3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8" t="s">
        <v>8314</v>
      </c>
      <c r="R3949" t="s">
        <v>8315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8" t="s">
        <v>8314</v>
      </c>
      <c r="R3950" t="s">
        <v>8315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3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8" t="s">
        <v>8314</v>
      </c>
      <c r="R3951" t="s">
        <v>8315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57.6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8" t="s">
        <v>8314</v>
      </c>
      <c r="R3952" t="s">
        <v>8315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8" t="s">
        <v>8314</v>
      </c>
      <c r="R3953" t="s">
        <v>8315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8" t="s">
        <v>8314</v>
      </c>
      <c r="R3954" t="s">
        <v>8315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8" t="s">
        <v>8314</v>
      </c>
      <c r="R3955" t="s">
        <v>8315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57.6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8" t="s">
        <v>8314</v>
      </c>
      <c r="R3956" t="s">
        <v>8315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8" t="s">
        <v>8314</v>
      </c>
      <c r="R3957" t="s">
        <v>8315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8" t="s">
        <v>8314</v>
      </c>
      <c r="R3958" t="s">
        <v>8315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8" t="s">
        <v>8314</v>
      </c>
      <c r="R3959" t="s">
        <v>8315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3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8" t="s">
        <v>8314</v>
      </c>
      <c r="R3960" t="s">
        <v>8315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8" t="s">
        <v>8314</v>
      </c>
      <c r="R3961" t="s">
        <v>8315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8" t="s">
        <v>8314</v>
      </c>
      <c r="R3962" t="s">
        <v>8315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57.6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8" t="s">
        <v>8314</v>
      </c>
      <c r="R3963" t="s">
        <v>8315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57.6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8" t="s">
        <v>8314</v>
      </c>
      <c r="R3964" t="s">
        <v>8315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3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8" t="s">
        <v>8314</v>
      </c>
      <c r="R3965" t="s">
        <v>8315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8" t="s">
        <v>8314</v>
      </c>
      <c r="R3966" t="s">
        <v>8315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3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8" t="s">
        <v>8314</v>
      </c>
      <c r="R3967" t="s">
        <v>8315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57.6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8" t="s">
        <v>8314</v>
      </c>
      <c r="R3968" t="s">
        <v>8315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8" t="s">
        <v>8314</v>
      </c>
      <c r="R3969" t="s">
        <v>8315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8" t="s">
        <v>8314</v>
      </c>
      <c r="R3970" t="s">
        <v>8315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57.6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8" t="s">
        <v>8314</v>
      </c>
      <c r="R3971" t="s">
        <v>8315</v>
      </c>
      <c r="S3971" s="12">
        <f t="shared" ref="S3971:S4034" si="312">( ( (J3971/60)/60)/24)+DATE(1970,1,1)</f>
        <v>42601.854699074072</v>
      </c>
      <c r="T3971" s="12">
        <f t="shared" ref="T3971:T4034" si="313">( ( (I3971/60)/60)/24)+DATE(1970,1,1)</f>
        <v>42611.163194444445</v>
      </c>
      <c r="U3971">
        <f t="shared" ref="U3971:U4034" si="314">YEAR(S3971)</f>
        <v>2016</v>
      </c>
    </row>
    <row r="3972" spans="1:21" ht="57.6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8" t="s">
        <v>8314</v>
      </c>
      <c r="R3972" t="s">
        <v>8315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8" t="s">
        <v>8314</v>
      </c>
      <c r="R3973" t="s">
        <v>8315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8" t="s">
        <v>8314</v>
      </c>
      <c r="R3974" t="s">
        <v>8315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8" t="s">
        <v>8314</v>
      </c>
      <c r="R3975" t="s">
        <v>8315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3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8" t="s">
        <v>8314</v>
      </c>
      <c r="R3976" t="s">
        <v>8315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3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8" t="s">
        <v>8314</v>
      </c>
      <c r="R3977" t="s">
        <v>8315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3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8" t="s">
        <v>8314</v>
      </c>
      <c r="R3978" t="s">
        <v>8315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8" t="s">
        <v>8314</v>
      </c>
      <c r="R3979" t="s">
        <v>8315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8" t="s">
        <v>8314</v>
      </c>
      <c r="R3980" t="s">
        <v>8315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3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8" t="s">
        <v>8314</v>
      </c>
      <c r="R3981" t="s">
        <v>8315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57.6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8" t="s">
        <v>8314</v>
      </c>
      <c r="R3982" t="s">
        <v>8315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3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8" t="s">
        <v>8314</v>
      </c>
      <c r="R3983" t="s">
        <v>8315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7.6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8" t="s">
        <v>8314</v>
      </c>
      <c r="R3984" t="s">
        <v>8315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3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8" t="s">
        <v>8314</v>
      </c>
      <c r="R3985" t="s">
        <v>8315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8" t="s">
        <v>8314</v>
      </c>
      <c r="R3986" t="s">
        <v>8315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7.6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8" t="s">
        <v>8314</v>
      </c>
      <c r="R3987" t="s">
        <v>8315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57.6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8" t="s">
        <v>8314</v>
      </c>
      <c r="R3988" t="s">
        <v>8315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3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8" t="s">
        <v>8314</v>
      </c>
      <c r="R3989" t="s">
        <v>8315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8.8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8" t="s">
        <v>8314</v>
      </c>
      <c r="R3990" t="s">
        <v>8315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3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8" t="s">
        <v>8314</v>
      </c>
      <c r="R3991" t="s">
        <v>8315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8" t="s">
        <v>8314</v>
      </c>
      <c r="R3992" t="s">
        <v>8315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8.8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8" t="s">
        <v>8314</v>
      </c>
      <c r="R3993" t="s">
        <v>8315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8" t="s">
        <v>8314</v>
      </c>
      <c r="R3994" t="s">
        <v>8315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8" t="s">
        <v>8314</v>
      </c>
      <c r="R3995" t="s">
        <v>8315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3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8" t="s">
        <v>8314</v>
      </c>
      <c r="R3996" t="s">
        <v>8315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8" t="s">
        <v>8314</v>
      </c>
      <c r="R3997" t="s">
        <v>8315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3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8" t="s">
        <v>8314</v>
      </c>
      <c r="R3998" t="s">
        <v>8315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8" t="s">
        <v>8314</v>
      </c>
      <c r="R3999" t="s">
        <v>8315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3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8" t="s">
        <v>8314</v>
      </c>
      <c r="R4000" t="s">
        <v>8315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8" t="s">
        <v>8314</v>
      </c>
      <c r="R4001" t="s">
        <v>8315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28.8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8" t="s">
        <v>8314</v>
      </c>
      <c r="R4002" t="s">
        <v>8315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7.6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8" t="s">
        <v>8314</v>
      </c>
      <c r="R4003" t="s">
        <v>8315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3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8" t="s">
        <v>8314</v>
      </c>
      <c r="R4004" t="s">
        <v>8315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8" t="s">
        <v>8314</v>
      </c>
      <c r="R4005" t="s">
        <v>8315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8" t="s">
        <v>8314</v>
      </c>
      <c r="R4006" t="s">
        <v>8315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8" t="s">
        <v>8314</v>
      </c>
      <c r="R4007" t="s">
        <v>8315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8" t="s">
        <v>8314</v>
      </c>
      <c r="R4008" t="s">
        <v>8315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8" t="s">
        <v>8314</v>
      </c>
      <c r="R4009" t="s">
        <v>8315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3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8" t="s">
        <v>8314</v>
      </c>
      <c r="R4010" t="s">
        <v>8315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3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8" t="s">
        <v>8314</v>
      </c>
      <c r="R4011" t="s">
        <v>8315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3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8" t="s">
        <v>8314</v>
      </c>
      <c r="R4012" t="s">
        <v>8315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8" t="s">
        <v>8314</v>
      </c>
      <c r="R4013" t="s">
        <v>8315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7.6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8" t="s">
        <v>8314</v>
      </c>
      <c r="R4014" t="s">
        <v>8315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57.6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8" t="s">
        <v>8314</v>
      </c>
      <c r="R4015" t="s">
        <v>8315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8" t="s">
        <v>8314</v>
      </c>
      <c r="R4016" t="s">
        <v>8315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3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8" t="s">
        <v>8314</v>
      </c>
      <c r="R4017" t="s">
        <v>8315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8" t="s">
        <v>8314</v>
      </c>
      <c r="R4018" t="s">
        <v>8315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3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8" t="s">
        <v>8314</v>
      </c>
      <c r="R4019" t="s">
        <v>8315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8.8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8" t="s">
        <v>8314</v>
      </c>
      <c r="R4020" t="s">
        <v>8315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3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8" t="s">
        <v>8314</v>
      </c>
      <c r="R4021" t="s">
        <v>8315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8" t="s">
        <v>8314</v>
      </c>
      <c r="R4022" t="s">
        <v>8315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8" t="s">
        <v>8314</v>
      </c>
      <c r="R4023" t="s">
        <v>8315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8.8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8" t="s">
        <v>8314</v>
      </c>
      <c r="R4024" t="s">
        <v>8315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8" t="s">
        <v>8314</v>
      </c>
      <c r="R4025" t="s">
        <v>8315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8" t="s">
        <v>8314</v>
      </c>
      <c r="R4026" t="s">
        <v>8315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57.6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8" t="s">
        <v>8314</v>
      </c>
      <c r="R4027" t="s">
        <v>8315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8" t="s">
        <v>8314</v>
      </c>
      <c r="R4028" t="s">
        <v>8315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3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8" t="s">
        <v>8314</v>
      </c>
      <c r="R4029" t="s">
        <v>8315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8" t="s">
        <v>8314</v>
      </c>
      <c r="R4030" t="s">
        <v>8315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8" t="s">
        <v>8314</v>
      </c>
      <c r="R4031" t="s">
        <v>8315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57.6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8" t="s">
        <v>8314</v>
      </c>
      <c r="R4032" t="s">
        <v>8315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3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8" t="s">
        <v>8314</v>
      </c>
      <c r="R4033" t="s">
        <v>8315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8" t="s">
        <v>8314</v>
      </c>
      <c r="R4034" t="s">
        <v>8315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3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8" t="s">
        <v>8314</v>
      </c>
      <c r="R4035" t="s">
        <v>8315</v>
      </c>
      <c r="S4035" s="12">
        <f t="shared" ref="S4035:S4098" si="317">( ( (J4035/60)/60)/24)+DATE(1970,1,1)</f>
        <v>42614.268796296295</v>
      </c>
      <c r="T4035" s="12">
        <f t="shared" ref="T4035:T4098" si="318">( ( (I4035/60)/60)/24)+DATE(1970,1,1)</f>
        <v>42645.375</v>
      </c>
      <c r="U4035">
        <f t="shared" ref="U4035:U4098" si="319">YEAR(S4035)</f>
        <v>2016</v>
      </c>
    </row>
    <row r="4036" spans="1:21" ht="43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8" t="s">
        <v>8314</v>
      </c>
      <c r="R4036" t="s">
        <v>8315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8.8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8" t="s">
        <v>8314</v>
      </c>
      <c r="R4037" t="s">
        <v>8315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8" t="s">
        <v>8314</v>
      </c>
      <c r="R4038" t="s">
        <v>8315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57.6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8" t="s">
        <v>8314</v>
      </c>
      <c r="R4039" t="s">
        <v>8315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8" t="s">
        <v>8314</v>
      </c>
      <c r="R4040" t="s">
        <v>8315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8" t="s">
        <v>8314</v>
      </c>
      <c r="R4041" t="s">
        <v>8315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8" t="s">
        <v>8314</v>
      </c>
      <c r="R4042" t="s">
        <v>8315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8.8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8" t="s">
        <v>8314</v>
      </c>
      <c r="R4043" t="s">
        <v>8315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3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8" t="s">
        <v>8314</v>
      </c>
      <c r="R4044" t="s">
        <v>8315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8" t="s">
        <v>8314</v>
      </c>
      <c r="R4045" t="s">
        <v>8315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8" t="s">
        <v>8314</v>
      </c>
      <c r="R4046" t="s">
        <v>8315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57.6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8" t="s">
        <v>8314</v>
      </c>
      <c r="R4047" t="s">
        <v>8315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57.6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8" t="s">
        <v>8314</v>
      </c>
      <c r="R4048" t="s">
        <v>8315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8" t="s">
        <v>8314</v>
      </c>
      <c r="R4049" t="s">
        <v>8315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3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8" t="s">
        <v>8314</v>
      </c>
      <c r="R4050" t="s">
        <v>8315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3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8" t="s">
        <v>8314</v>
      </c>
      <c r="R4051" t="s">
        <v>8315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3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8" t="s">
        <v>8314</v>
      </c>
      <c r="R4052" t="s">
        <v>8315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8" t="s">
        <v>8314</v>
      </c>
      <c r="R4053" t="s">
        <v>8315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7.6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8" t="s">
        <v>8314</v>
      </c>
      <c r="R4054" t="s">
        <v>8315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8" t="s">
        <v>8314</v>
      </c>
      <c r="R4055" t="s">
        <v>8315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3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8" t="s">
        <v>8314</v>
      </c>
      <c r="R4056" t="s">
        <v>8315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8" t="s">
        <v>8314</v>
      </c>
      <c r="R4057" t="s">
        <v>8315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3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8" t="s">
        <v>8314</v>
      </c>
      <c r="R4058" t="s">
        <v>8315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57.6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8" t="s">
        <v>8314</v>
      </c>
      <c r="R4059" t="s">
        <v>8315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3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8" t="s">
        <v>8314</v>
      </c>
      <c r="R4060" t="s">
        <v>8315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8" t="s">
        <v>8314</v>
      </c>
      <c r="R4061" t="s">
        <v>8315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57.6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8" t="s">
        <v>8314</v>
      </c>
      <c r="R4062" t="s">
        <v>8315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3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8" t="s">
        <v>8314</v>
      </c>
      <c r="R4063" t="s">
        <v>8315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8" t="s">
        <v>8314</v>
      </c>
      <c r="R4064" t="s">
        <v>8315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3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8" t="s">
        <v>8314</v>
      </c>
      <c r="R4065" t="s">
        <v>8315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3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8" t="s">
        <v>8314</v>
      </c>
      <c r="R4066" t="s">
        <v>8315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8.8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8" t="s">
        <v>8314</v>
      </c>
      <c r="R4067" t="s">
        <v>8315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7.6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8" t="s">
        <v>8314</v>
      </c>
      <c r="R4068" t="s">
        <v>8315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8" t="s">
        <v>8314</v>
      </c>
      <c r="R4069" t="s">
        <v>8315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3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8" t="s">
        <v>8314</v>
      </c>
      <c r="R4070" t="s">
        <v>8315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8" t="s">
        <v>8314</v>
      </c>
      <c r="R4071" t="s">
        <v>8315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3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8" t="s">
        <v>8314</v>
      </c>
      <c r="R4072" t="s">
        <v>8315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7.6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8" t="s">
        <v>8314</v>
      </c>
      <c r="R4073" t="s">
        <v>8315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7.6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8" t="s">
        <v>8314</v>
      </c>
      <c r="R4074" t="s">
        <v>8315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3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8" t="s">
        <v>8314</v>
      </c>
      <c r="R4075" t="s">
        <v>8315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3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8" t="s">
        <v>8314</v>
      </c>
      <c r="R4076" t="s">
        <v>8315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3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8" t="s">
        <v>8314</v>
      </c>
      <c r="R4077" t="s">
        <v>8315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3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8" t="s">
        <v>8314</v>
      </c>
      <c r="R4078" t="s">
        <v>8315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8" t="s">
        <v>8314</v>
      </c>
      <c r="R4079" t="s">
        <v>8315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3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8" t="s">
        <v>8314</v>
      </c>
      <c r="R4080" t="s">
        <v>8315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3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8" t="s">
        <v>8314</v>
      </c>
      <c r="R4081" t="s">
        <v>8315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8" t="s">
        <v>8314</v>
      </c>
      <c r="R4082" t="s">
        <v>8315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8" t="s">
        <v>8314</v>
      </c>
      <c r="R4083" t="s">
        <v>8315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8" t="s">
        <v>8314</v>
      </c>
      <c r="R4084" t="s">
        <v>8315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8" t="s">
        <v>8314</v>
      </c>
      <c r="R4085" t="s">
        <v>8315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7.6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8" t="s">
        <v>8314</v>
      </c>
      <c r="R4086" t="s">
        <v>8315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8" t="s">
        <v>8314</v>
      </c>
      <c r="R4087" t="s">
        <v>8315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8" t="s">
        <v>8314</v>
      </c>
      <c r="R4088" t="s">
        <v>8315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8" t="s">
        <v>8314</v>
      </c>
      <c r="R4089" t="s">
        <v>8315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8" t="s">
        <v>8314</v>
      </c>
      <c r="R4090" t="s">
        <v>8315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57.6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8" t="s">
        <v>8314</v>
      </c>
      <c r="R4091" t="s">
        <v>8315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8" t="s">
        <v>8314</v>
      </c>
      <c r="R4092" t="s">
        <v>8315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8" t="s">
        <v>8314</v>
      </c>
      <c r="R4093" t="s">
        <v>8315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8" t="s">
        <v>8314</v>
      </c>
      <c r="R4094" t="s">
        <v>8315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8" t="s">
        <v>8314</v>
      </c>
      <c r="R4095" t="s">
        <v>8315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3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8" t="s">
        <v>8314</v>
      </c>
      <c r="R4096" t="s">
        <v>8315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3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8" t="s">
        <v>8314</v>
      </c>
      <c r="R4097" t="s">
        <v>8315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8" t="s">
        <v>8314</v>
      </c>
      <c r="R4098" t="s">
        <v>8315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3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8" t="s">
        <v>8314</v>
      </c>
      <c r="R4099" t="s">
        <v>8315</v>
      </c>
      <c r="S4099" s="12">
        <f t="shared" ref="S4099:S4115" si="322">( ( (J4099/60)/60)/24)+DATE(1970,1,1)</f>
        <v>42344.824502314819</v>
      </c>
      <c r="T4099" s="12">
        <f t="shared" ref="T4099:T4115" si="323">( ( (I4099/60)/60)/24)+DATE(1970,1,1)</f>
        <v>42400.996527777781</v>
      </c>
      <c r="U4099">
        <f t="shared" ref="U4099:U4115" si="324">YEAR(S4099)</f>
        <v>2015</v>
      </c>
    </row>
    <row r="4100" spans="1:21" ht="43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8" t="s">
        <v>8314</v>
      </c>
      <c r="R4100" t="s">
        <v>8315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57.6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8" t="s">
        <v>8314</v>
      </c>
      <c r="R4101" t="s">
        <v>8315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3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8" t="s">
        <v>8314</v>
      </c>
      <c r="R4102" t="s">
        <v>8315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8" t="s">
        <v>8314</v>
      </c>
      <c r="R4103" t="s">
        <v>8315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8" t="s">
        <v>8314</v>
      </c>
      <c r="R4104" t="s">
        <v>8315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8" t="s">
        <v>8314</v>
      </c>
      <c r="R4105" t="s">
        <v>8315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8" t="s">
        <v>8314</v>
      </c>
      <c r="R4106" t="s">
        <v>8315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57.6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8" t="s">
        <v>8314</v>
      </c>
      <c r="R4107" t="s">
        <v>8315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8" t="s">
        <v>8314</v>
      </c>
      <c r="R4108" t="s">
        <v>8315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8" t="s">
        <v>8314</v>
      </c>
      <c r="R4109" t="s">
        <v>8315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8" t="s">
        <v>8314</v>
      </c>
      <c r="R4110" t="s">
        <v>8315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8" t="s">
        <v>8314</v>
      </c>
      <c r="R4111" t="s">
        <v>8315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3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8" t="s">
        <v>8314</v>
      </c>
      <c r="R4112" t="s">
        <v>8315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3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8" t="s">
        <v>8314</v>
      </c>
      <c r="R4113" t="s">
        <v>8315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8" t="s">
        <v>8314</v>
      </c>
      <c r="R4114" t="s">
        <v>8315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8" t="s">
        <v>8314</v>
      </c>
      <c r="R4115" t="s">
        <v>8315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P4115">
    <sortCondition ref="A1:A4115"/>
  </sortState>
  <conditionalFormatting sqref="F1:F1048576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"live"</formula>
    </cfRule>
    <cfRule type="cellIs" dxfId="1" priority="6" operator="equal">
      <formula>"successful"</formula>
    </cfRule>
    <cfRule type="cellIs" dxfId="0" priority="7" operator="equal">
      <formula>"Live "</formula>
    </cfRule>
  </conditionalFormatting>
  <conditionalFormatting sqref="O1:O1048576 P1 R1:U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4897F-EABF-4C90-8641-6CFC4DC7F3F6}">
  <sheetPr codeName="Sheet6"/>
  <dimension ref="A1:C24"/>
  <sheetViews>
    <sheetView workbookViewId="0">
      <selection activeCell="B2" sqref="B2"/>
    </sheetView>
  </sheetViews>
  <sheetFormatPr defaultRowHeight="14.4"/>
  <cols>
    <col min="1" max="1" width="28.44140625" bestFit="1" customWidth="1"/>
    <col min="2" max="2" width="10.5546875" bestFit="1" customWidth="1"/>
    <col min="3" max="3" width="11.33203125" bestFit="1" customWidth="1"/>
  </cols>
  <sheetData>
    <row r="1" spans="1:3">
      <c r="A1" t="s">
        <v>8419</v>
      </c>
      <c r="B1" t="s">
        <v>8416</v>
      </c>
      <c r="C1" t="s">
        <v>8418</v>
      </c>
    </row>
    <row r="2" spans="1:3">
      <c r="A2" t="s">
        <v>8413</v>
      </c>
      <c r="B2" s="15" t="e">
        <f>AVERAGE(#REF!)</f>
        <v>#REF!</v>
      </c>
      <c r="C2" s="15" t="e">
        <f>AVERAGE(#REF!)</f>
        <v>#REF!</v>
      </c>
    </row>
    <row r="3" spans="1:3">
      <c r="A3" t="s">
        <v>8417</v>
      </c>
      <c r="B3" s="15" t="e">
        <f>MEDIAN(#REF!)</f>
        <v>#REF!</v>
      </c>
      <c r="C3" s="15" t="e">
        <f>MEDIAN(#REF!)</f>
        <v>#REF!</v>
      </c>
    </row>
    <row r="4" spans="1:3">
      <c r="A4" t="s">
        <v>8420</v>
      </c>
      <c r="B4" s="16" t="e">
        <f>_xlfn.STDEV.P(#REF!)</f>
        <v>#REF!</v>
      </c>
      <c r="C4" s="15" t="e">
        <f>_xlfn.STDEV.P(#REF!)</f>
        <v>#REF!</v>
      </c>
    </row>
    <row r="5" spans="1:3">
      <c r="A5" t="s">
        <v>8421</v>
      </c>
      <c r="B5" s="16" t="e">
        <f>_xlfn.QUARTILE.EXC(#REF!, 3)</f>
        <v>#REF!</v>
      </c>
      <c r="C5" s="16" t="e">
        <f>_xlfn.QUARTILE.EXC(#REF!, 3)</f>
        <v>#REF!</v>
      </c>
    </row>
    <row r="6" spans="1:3">
      <c r="A6" t="s">
        <v>8422</v>
      </c>
      <c r="B6" s="16" t="e">
        <f>_xlfn.QUARTILE.EXC(#REF!, 1)</f>
        <v>#REF!</v>
      </c>
      <c r="C6" s="16" t="e">
        <f>_xlfn.QUARTILE.EXC(#REF!, 1)</f>
        <v>#REF!</v>
      </c>
    </row>
    <row r="7" spans="1:3">
      <c r="A7" t="s">
        <v>8423</v>
      </c>
      <c r="B7" s="15" t="e">
        <f>B5-B6</f>
        <v>#REF!</v>
      </c>
      <c r="C7" s="15" t="e">
        <f>C5-C6</f>
        <v>#REF!</v>
      </c>
    </row>
    <row r="9" spans="1:3">
      <c r="A9" t="s">
        <v>8414</v>
      </c>
      <c r="B9" s="17" t="e">
        <f>AVERAGE(#REF!)</f>
        <v>#REF!</v>
      </c>
      <c r="C9" s="18" t="e">
        <f>AVERAGE(#REF!)</f>
        <v>#REF!</v>
      </c>
    </row>
    <row r="10" spans="1:3">
      <c r="A10" t="s">
        <v>8415</v>
      </c>
      <c r="B10" s="17" t="e">
        <f>MEDIAN(#REF!)</f>
        <v>#REF!</v>
      </c>
      <c r="C10" s="18" t="e">
        <f>MEDIAN(#REF!)</f>
        <v>#REF!</v>
      </c>
    </row>
    <row r="11" spans="1:3">
      <c r="A11" t="s">
        <v>8424</v>
      </c>
      <c r="B11" s="17" t="e">
        <f>_xlfn.STDEV.P(#REF!)</f>
        <v>#REF!</v>
      </c>
      <c r="C11" s="18" t="e">
        <f>_xlfn.STDEV.P(#REF!)</f>
        <v>#REF!</v>
      </c>
    </row>
    <row r="12" spans="1:3">
      <c r="A12" t="s">
        <v>8425</v>
      </c>
      <c r="B12" s="17" t="e">
        <f>_xlfn.QUARTILE.EXC(#REF!, 3)</f>
        <v>#REF!</v>
      </c>
      <c r="C12" s="18" t="e">
        <f>_xlfn.QUARTILE.EXC(#REF!, 3)</f>
        <v>#REF!</v>
      </c>
    </row>
    <row r="13" spans="1:3">
      <c r="A13" t="s">
        <v>8426</v>
      </c>
      <c r="B13" s="17" t="e">
        <f>_xlfn.QUARTILE.EXC(#REF!, 1)</f>
        <v>#REF!</v>
      </c>
      <c r="C13" s="18" t="e">
        <f>_xlfn.QUARTILE.EXC(#REF!, 1)</f>
        <v>#REF!</v>
      </c>
    </row>
    <row r="14" spans="1:3">
      <c r="A14" t="s">
        <v>8427</v>
      </c>
      <c r="B14" s="17" t="e">
        <f>B12-B13</f>
        <v>#REF!</v>
      </c>
      <c r="C14" s="18" t="e">
        <f>C12-C13</f>
        <v>#REF!</v>
      </c>
    </row>
    <row r="19" spans="1:3">
      <c r="A19" t="s">
        <v>8224</v>
      </c>
      <c r="B19" t="s">
        <v>8416</v>
      </c>
      <c r="C19" t="s">
        <v>8418</v>
      </c>
    </row>
    <row r="20" spans="1:3">
      <c r="A20" t="s">
        <v>8413</v>
      </c>
      <c r="B20" s="15">
        <f>AVERAGE('[1]Successful GB Kickstarters'!D:D)</f>
        <v>2140.7352941176468</v>
      </c>
      <c r="C20" s="15">
        <f>AVERAGE('[1]Failed GB Kickstarters'!D:D)</f>
        <v>4505.7857142857147</v>
      </c>
    </row>
    <row r="21" spans="1:3">
      <c r="A21" t="s">
        <v>8417</v>
      </c>
      <c r="B21" s="15">
        <f>MEDIAN('[1]Successful GB Kickstarters'!D:D)</f>
        <v>1675</v>
      </c>
      <c r="C21" s="15">
        <f>MEDIAN('[1]Failed GB Kickstarters'!D:D)</f>
        <v>2000</v>
      </c>
    </row>
    <row r="23" spans="1:3">
      <c r="A23" t="s">
        <v>8414</v>
      </c>
      <c r="B23" s="17">
        <f>AVERAGE('[1]Successful GB Kickstarters'!E:E)</f>
        <v>2364.7213025210085</v>
      </c>
      <c r="C23" s="18">
        <f>AVERAGE('[1]Failed GB Kickstarters'!E:E)</f>
        <v>405.31414285714283</v>
      </c>
    </row>
    <row r="24" spans="1:3">
      <c r="A24" t="s">
        <v>8415</v>
      </c>
      <c r="B24" s="17">
        <f>MEDIAN('[1]Successful GB Kickstarters'!E:E)</f>
        <v>2000</v>
      </c>
      <c r="C24" s="18">
        <f>MEDIAN('[1]Failed GB Kickstarters'!E:E)</f>
        <v>102.5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61381-6BCE-4598-8033-133FC7AEC365}">
  <sheetPr codeName="Sheet7"/>
  <dimension ref="A1:XFD1048576"/>
  <sheetViews>
    <sheetView tabSelected="1" topLeftCell="I1" workbookViewId="0">
      <selection activeCellId="1" sqref="F1:H13 A1:A13"/>
    </sheetView>
  </sheetViews>
  <sheetFormatPr defaultRowHeight="14.4"/>
  <cols>
    <col min="1" max="1" width="13.77734375" style="13" bestFit="1" customWidth="1"/>
    <col min="2" max="2" width="16.777343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44140625" style="14" bestFit="1" customWidth="1"/>
    <col min="7" max="7" width="15.88671875" style="14" bestFit="1" customWidth="1"/>
    <col min="8" max="8" width="18.6640625" style="14" bestFit="1" customWidth="1"/>
  </cols>
  <sheetData>
    <row r="1" spans="1:8 16384:16384">
      <c r="A1" s="13" t="s">
        <v>8408</v>
      </c>
      <c r="B1" t="s">
        <v>8401</v>
      </c>
      <c r="C1" t="s">
        <v>8402</v>
      </c>
      <c r="D1" t="s">
        <v>8403</v>
      </c>
      <c r="E1" t="s">
        <v>8404</v>
      </c>
      <c r="F1" s="14" t="s">
        <v>8405</v>
      </c>
      <c r="G1" s="14" t="s">
        <v>8406</v>
      </c>
      <c r="H1" s="14" t="s">
        <v>8407</v>
      </c>
    </row>
    <row r="2" spans="1:8 16384:16384">
      <c r="A2" s="13" t="s">
        <v>8389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 "canceled", Kickstarter!$D:$D, "&lt;1000", Kickstarter!$R:$R, "plays")</f>
        <v>0</v>
      </c>
      <c r="E2">
        <f t="shared" ref="E2:E13" si="0">SUM(B2:D2)</f>
        <v>186</v>
      </c>
      <c r="F2" s="14">
        <f t="shared" ref="F2:F13" si="1">(B2/E2)</f>
        <v>0.75806451612903225</v>
      </c>
      <c r="G2" s="14">
        <f t="shared" ref="G2:G13" si="2">(C2/E2)</f>
        <v>0.24193548387096775</v>
      </c>
      <c r="H2" s="14">
        <f>(D2/E2)</f>
        <v>0</v>
      </c>
    </row>
    <row r="3" spans="1:8 16384:16384">
      <c r="A3" s="13" t="s">
        <v>8390</v>
      </c>
      <c r="B3">
        <f>COUNTIFS(Kickstarter!$F:$F, "successful", Kickstarter!$D:$D, "&gt;=1000", Kickstarter!$D:$D, "&lt;=4999", Kickstarter!$R:$R, "plays")</f>
        <v>388</v>
      </c>
      <c r="C3">
        <f>COUNTIFS(Kickstarter!$F:$F, "failed", Kickstarter!$D:$D, "&gt;=1000", Kickstarter!$D:$D, "&lt;=4999", Kickstarter!$R:$R, "plays")</f>
        <v>146</v>
      </c>
      <c r="D3">
        <f>COUNTIFS(Kickstarter!$F:$F, "canceled", Kickstarter!$D:$D, "&gt;=1000", Kickstarter!$D:$D, "&lt;=4999", Kickstarter!$R:$R, "plays")</f>
        <v>0</v>
      </c>
      <c r="E3">
        <f t="shared" si="0"/>
        <v>534</v>
      </c>
      <c r="F3" s="14">
        <f t="shared" si="1"/>
        <v>0.72659176029962547</v>
      </c>
      <c r="G3" s="14">
        <f t="shared" si="2"/>
        <v>0.27340823970037453</v>
      </c>
      <c r="H3" s="14">
        <f>(D3/E3)</f>
        <v>0</v>
      </c>
    </row>
    <row r="4" spans="1:8 16384:16384">
      <c r="A4" s="13" t="s">
        <v>8391</v>
      </c>
      <c r="B4">
        <f>COUNTIFS(Kickstarter!$F:$F, "successful", Kickstarter!$D:$D, "&gt;=5000", Kickstarter!$D:$D, "&lt;=9999", Kickstarter!$R:$R, "plays")</f>
        <v>93</v>
      </c>
      <c r="C4">
        <f>COUNTIFS(Kickstarter!$F:$F, "failed", Kickstarter!$D:$D, "&gt;=5000", Kickstarter!$D:$D, "&lt;=9999", Kickstarter!$R:$R, "plays")</f>
        <v>76</v>
      </c>
      <c r="D4">
        <f>COUNTIFS(Kickstarter!$F:$F, "canceled", Kickstarter!$D:$D, "&gt;=5000", Kickstarter!$D:$D, "&lt;=9999", Kickstarter!$R:$R, "plays")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>(D4/E4)</f>
        <v>0</v>
      </c>
      <c r="XFD4">
        <f>SUM(B4:XFC4)</f>
        <v>339</v>
      </c>
    </row>
    <row r="5" spans="1:8 16384:16384">
      <c r="A5" s="13" t="s">
        <v>8392</v>
      </c>
      <c r="B5">
        <f>COUNTIFS(Kickstarter!$F:$F, "successful", Kickstarter!$D:$D, "&gt;=10000", Kickstarter!$D:$D, "&lt;=14999", Kickstarter!$R:$R, "plays")</f>
        <v>39</v>
      </c>
      <c r="C5">
        <f>COUNTIFS(Kickstarter!$F:$F, "failed", Kickstarter!$D:$D, "&gt;=10000", Kickstarter!$D:$D, "&lt;=14999", Kickstarter!$R:$R, "plays")</f>
        <v>33</v>
      </c>
      <c r="D5">
        <f>COUNTIFS(Kickstarter!$F:$F, "canceled", Kickstarter!$D:$D, "&gt;=10000", Kickstarter!$D:$D, "&lt;=14999", Kickstarter!$R:$R, "plays")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>(D5/E5)</f>
        <v>0</v>
      </c>
    </row>
    <row r="6" spans="1:8 16384:16384">
      <c r="A6" s="13" t="s">
        <v>8393</v>
      </c>
      <c r="B6">
        <f>COUNTIFS(Kickstarter!$F:$F, "successful", Kickstarter!$D:$D, "&gt;=15000", Kickstarter!$D:$D, "&lt;=19999", Kickstarter!$R:$R, "plays")</f>
        <v>12</v>
      </c>
      <c r="C6">
        <f>COUNTIFS(Kickstarter!$F:$F, "failed", Kickstarter!$D:$D, "&gt;=15000", Kickstarter!$D:$D, "&lt;=19999", Kickstarter!$R:$R, "plays")</f>
        <v>12</v>
      </c>
      <c r="D6">
        <f>COUNTIFS(Kickstarter!$F:$F, "canceled", Kickstarter!$D:$D, "&gt;=15000", Kickstarter!$D:$D, "&lt;=19999", Kickstarter!$R:$R, "plays")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>(D6/E6)</f>
        <v>0</v>
      </c>
    </row>
    <row r="7" spans="1:8 16384:16384">
      <c r="A7" s="13" t="s">
        <v>8394</v>
      </c>
      <c r="B7">
        <f>COUNTIFS(Kickstarter!$F:$F, "successful", Kickstarter!$D:$D, "&gt;=20000", Kickstarter!$D:$D, "&lt;=24999", Kickstarter!$R:$R, "plays")</f>
        <v>9</v>
      </c>
      <c r="C7">
        <f>COUNTIFS(Kickstarter!$F:$F, "failed", Kickstarter!$D:$D, "&gt;=20000", Kickstarter!$D:$D, "&lt;=24999", Kickstarter!$R:$R, "plays")</f>
        <v>11</v>
      </c>
      <c r="D7">
        <f>COUNTIFS(Kickstarter!$F:$F, "canceled", Kickstarter!$D:$D, "&gt;=20000", Kickstarter!$D:$D, "&lt;=24999", Kickstarter!$R:$R, "plays")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>(D7/E7)</f>
        <v>0</v>
      </c>
    </row>
    <row r="8" spans="1:8 16384:16384">
      <c r="A8" s="13" t="s">
        <v>8395</v>
      </c>
      <c r="B8">
        <f>COUNTIFS(Kickstarter!$F:$F, "successful", Kickstarter!$D:$D, "&gt;=25000", Kickstarter!$D:$D, "&lt;=29999", Kickstarter!$R:$R, "plays")</f>
        <v>1</v>
      </c>
      <c r="C8">
        <f>COUNTIFS(Kickstarter!$F:$F, "failed", Kickstarter!$D:$D, "&gt;=25000", Kickstarter!$D:$D, "&lt;=29999", Kickstarter!$R:$R, "plays")</f>
        <v>4</v>
      </c>
      <c r="D8">
        <f>COUNTIFS(Kickstarter!$F:$F, "canceled", Kickstarter!$D:$D, "&gt;=25000", Kickstarter!$D:$D, "&lt;=29999", Kickstarter!$R:$R, "plays")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>(D8/E8)</f>
        <v>0</v>
      </c>
    </row>
    <row r="9" spans="1:8 16384:16384">
      <c r="A9" s="13" t="s">
        <v>8396</v>
      </c>
      <c r="B9">
        <f>COUNTIFS(Kickstarter!$F:$F, "successful", Kickstarter!$D:$D, "&gt;=30000", Kickstarter!$D:$D, "&lt;=34999", Kickstarter!$R:$R, "plays")</f>
        <v>3</v>
      </c>
      <c r="C9">
        <f>COUNTIFS(Kickstarter!$F:$F, "failed", Kickstarter!$D:$D, "&gt;=30000", Kickstarter!$D:$D, "&lt;=34999", Kickstarter!$R:$R, "plays")</f>
        <v>8</v>
      </c>
      <c r="D9">
        <f>COUNTIFS(Kickstarter!$F:$F, "canceled", Kickstarter!$D:$D, "&gt;=30000", Kickstarter!$D:$D, "&lt;=34999", Kickstarter!$R:$R, "plays")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>(D9/E9)</f>
        <v>0</v>
      </c>
    </row>
    <row r="10" spans="1:8 16384:16384">
      <c r="A10" s="13" t="s">
        <v>8397</v>
      </c>
      <c r="B10">
        <f>COUNTIFS(Kickstarter!$F:$F, "successful", Kickstarter!$D:$D, "&gt;=35000", Kickstarter!$D:$D, "&lt;=39999", Kickstarter!$R:$R, "plays")</f>
        <v>4</v>
      </c>
      <c r="C10">
        <f>COUNTIFS(Kickstarter!$F:$F, "failed", Kickstarter!$D:$D, "&gt;=35000", Kickstarter!$D:$D, "&lt;=39999", Kickstarter!$R:$R, "plays")</f>
        <v>2</v>
      </c>
      <c r="D10">
        <f>COUNTIFS(Kickstarter!$F:$F, "canceled", Kickstarter!$D:$D, "&gt;=35000", Kickstarter!$D:$D, "&lt;=39999", Kickstarter!$R:$R, "plays")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>(D10/E10)</f>
        <v>0</v>
      </c>
    </row>
    <row r="11" spans="1:8 16384:16384">
      <c r="A11" s="13" t="s">
        <v>8398</v>
      </c>
      <c r="B11">
        <f>COUNTIFS(Kickstarter!$F:$F, "successful", Kickstarter!$D:$D, "&gt;=40000", Kickstarter!$D:$D, "&lt;=44999", Kickstarter!$R:$R, "plays")</f>
        <v>2</v>
      </c>
      <c r="C11">
        <f>COUNTIFS(Kickstarter!$F:$F, "failed", Kickstarter!$D:$D, "&gt;=40000", Kickstarter!$D:$D, "&lt;=44999", Kickstarter!$R:$R, "plays")</f>
        <v>1</v>
      </c>
      <c r="D11">
        <f>COUNTIFS(Kickstarter!$F:$F, "canceled", Kickstarter!$D:$D, "&gt;=40000", Kickstarter!$D:$D, "&lt;=44999", Kickstarter!$R:$R, "plays")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>(D11/E11)</f>
        <v>0</v>
      </c>
    </row>
    <row r="12" spans="1:8 16384:16384">
      <c r="A12" s="13" t="s">
        <v>8399</v>
      </c>
      <c r="B12">
        <f>COUNTIFS(Kickstarter!$F:$F, "successful", Kickstarter!$D:$D, "&gt;=45000", Kickstarter!$D:$D, "&lt;=49999", Kickstarter!$R:$R, "plays")</f>
        <v>0</v>
      </c>
      <c r="C12">
        <f>COUNTIFS(Kickstarter!$F:$F, "failed", Kickstarter!$D:$D, "&gt;=45000", Kickstarter!$D:$D, "&lt;=49999", Kickstarter!$R:$R, "plays")</f>
        <v>1</v>
      </c>
      <c r="D12">
        <f>COUNTIFS(Kickstarter!$F:$F, "canceled", Kickstarter!$D:$D, "&gt;=45000", Kickstarter!$D:$D, "&lt;=49999", Kickstarter!$R:$R, "plays")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>(D12/E12)</f>
        <v>0</v>
      </c>
    </row>
    <row r="13" spans="1:8 16384:16384">
      <c r="A13" s="13" t="s">
        <v>8400</v>
      </c>
      <c r="B13">
        <f>COUNTIFS(Kickstarter!$F:$F, "successful", Kickstarter!$D:$D, "&gt;50000",Kickstarter!$R:$R,"plays")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"&gt;50000", Kickstarter!$R:$R, "plays")</f>
        <v>0</v>
      </c>
      <c r="E13">
        <f t="shared" si="0"/>
        <v>16</v>
      </c>
      <c r="F13" s="14">
        <f t="shared" si="1"/>
        <v>0.125</v>
      </c>
      <c r="G13" s="14">
        <f t="shared" si="2"/>
        <v>0.875</v>
      </c>
      <c r="H13" s="14">
        <f>(D13/E13)</f>
        <v>0</v>
      </c>
    </row>
    <row r="1048576" spans="2:4">
      <c r="B1048576">
        <f>SUM(B2:B1048575)</f>
        <v>694</v>
      </c>
      <c r="C1048576">
        <f>SUM(C2:C1048575)</f>
        <v>353</v>
      </c>
      <c r="D1048576">
        <f>SUM(D2:D1048575)</f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4F1CA-931D-469B-AC2A-BC7CD51936CC}">
  <sheetPr codeName="Sheet8"/>
  <dimension ref="A1:F6"/>
  <sheetViews>
    <sheetView topLeftCell="A4" workbookViewId="0">
      <selection activeCell="B6" sqref="B6"/>
    </sheetView>
  </sheetViews>
  <sheetFormatPr defaultRowHeight="14.4"/>
  <cols>
    <col min="1" max="1" width="30.5546875" bestFit="1" customWidth="1"/>
    <col min="5" max="5" width="8.88671875" style="11"/>
  </cols>
  <sheetData>
    <row r="1" spans="1:6">
      <c r="A1" t="s">
        <v>8409</v>
      </c>
      <c r="B1" t="s">
        <v>4110</v>
      </c>
      <c r="C1" t="s">
        <v>8410</v>
      </c>
      <c r="D1" t="s">
        <v>8411</v>
      </c>
      <c r="E1" s="11" t="s">
        <v>8306</v>
      </c>
      <c r="F1" t="s">
        <v>8412</v>
      </c>
    </row>
    <row r="2" spans="1:6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11">
        <f>VLOOKUP(A2, Kickstarter!B:P, 15, FALSE)</f>
        <v>51.79</v>
      </c>
      <c r="F2">
        <f>VLOOKUP(A2, Kickstarter!B:L, 11, FALSE)</f>
        <v>39</v>
      </c>
    </row>
    <row r="3" spans="1:6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11">
        <f>VLOOKUP(A3, Kickstarter!B:P, 15, FALSE)</f>
        <v>36.07</v>
      </c>
      <c r="F3">
        <f>VLOOKUP(A3, Kickstarter!B:L, 11, FALSE)</f>
        <v>56</v>
      </c>
    </row>
    <row r="4" spans="1:6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11">
        <f>VLOOKUP(A4, Kickstarter!B:P, 15, FALSE)</f>
        <v>33.03</v>
      </c>
      <c r="F4">
        <f>VLOOKUP(A4, Kickstarter!B:L, 11, FALSE)</f>
        <v>78</v>
      </c>
    </row>
    <row r="5" spans="1:6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11">
        <f>VLOOKUP(A5, Kickstarter!B:P, 15, FALSE)</f>
        <v>44.92</v>
      </c>
      <c r="F5">
        <f>VLOOKUP(A5, Kickstarter!B:L, 11, FALSE)</f>
        <v>26</v>
      </c>
    </row>
    <row r="6" spans="1:6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11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D7951-4125-4350-A43F-F899CF1BBA61}">
  <sheetPr codeName="Sheet9"/>
  <dimension ref="A2:F15"/>
  <sheetViews>
    <sheetView topLeftCell="F3" workbookViewId="0">
      <selection activeCell="D1" sqref="D1:D1048576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>
      <c r="A2" s="9" t="s">
        <v>8222</v>
      </c>
      <c r="B2" t="s">
        <v>8363</v>
      </c>
    </row>
    <row r="4" spans="1:6">
      <c r="A4" s="9" t="s">
        <v>8362</v>
      </c>
      <c r="B4" s="9" t="s">
        <v>8357</v>
      </c>
    </row>
    <row r="5" spans="1:6">
      <c r="A5" s="9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>
      <c r="A6" s="10" t="s">
        <v>8367</v>
      </c>
      <c r="B6" s="11">
        <v>1</v>
      </c>
      <c r="C6" s="11">
        <v>4</v>
      </c>
      <c r="D6" s="11"/>
      <c r="E6" s="11">
        <v>9</v>
      </c>
      <c r="F6" s="11">
        <v>14</v>
      </c>
    </row>
    <row r="7" spans="1:6">
      <c r="A7" s="10" t="s">
        <v>8374</v>
      </c>
      <c r="B7" s="11">
        <v>1</v>
      </c>
      <c r="C7" s="11">
        <v>15</v>
      </c>
      <c r="D7" s="11"/>
      <c r="E7" s="11">
        <v>49</v>
      </c>
      <c r="F7" s="11">
        <v>65</v>
      </c>
    </row>
    <row r="8" spans="1:6">
      <c r="A8" s="10" t="s">
        <v>8381</v>
      </c>
      <c r="B8" s="11">
        <v>7</v>
      </c>
      <c r="C8" s="11">
        <v>28</v>
      </c>
      <c r="D8" s="11"/>
      <c r="E8" s="11">
        <v>136</v>
      </c>
      <c r="F8" s="11">
        <v>171</v>
      </c>
    </row>
    <row r="9" spans="1:6">
      <c r="A9" s="10" t="s">
        <v>8382</v>
      </c>
      <c r="B9" s="11">
        <v>6</v>
      </c>
      <c r="C9" s="11">
        <v>60</v>
      </c>
      <c r="D9" s="11"/>
      <c r="E9" s="11">
        <v>216</v>
      </c>
      <c r="F9" s="11">
        <v>282</v>
      </c>
    </row>
    <row r="10" spans="1:6">
      <c r="A10" s="10" t="s">
        <v>8383</v>
      </c>
      <c r="B10" s="11">
        <v>7</v>
      </c>
      <c r="C10" s="11">
        <v>67</v>
      </c>
      <c r="D10" s="11"/>
      <c r="E10" s="11">
        <v>200</v>
      </c>
      <c r="F10" s="11">
        <v>274</v>
      </c>
    </row>
    <row r="11" spans="1:6">
      <c r="A11" s="10" t="s">
        <v>8384</v>
      </c>
      <c r="B11" s="11">
        <v>80</v>
      </c>
      <c r="C11" s="11">
        <v>422</v>
      </c>
      <c r="D11" s="11"/>
      <c r="E11" s="11">
        <v>474</v>
      </c>
      <c r="F11" s="11">
        <v>976</v>
      </c>
    </row>
    <row r="12" spans="1:6">
      <c r="A12" s="10" t="s">
        <v>8385</v>
      </c>
      <c r="B12" s="11">
        <v>131</v>
      </c>
      <c r="C12" s="11">
        <v>527</v>
      </c>
      <c r="D12" s="11"/>
      <c r="E12" s="11">
        <v>567</v>
      </c>
      <c r="F12" s="11">
        <v>1225</v>
      </c>
    </row>
    <row r="13" spans="1:6">
      <c r="A13" s="10" t="s">
        <v>8386</v>
      </c>
      <c r="B13" s="11">
        <v>99</v>
      </c>
      <c r="C13" s="11">
        <v>376</v>
      </c>
      <c r="D13" s="11"/>
      <c r="E13" s="11">
        <v>475</v>
      </c>
      <c r="F13" s="11">
        <v>950</v>
      </c>
    </row>
    <row r="14" spans="1:6">
      <c r="A14" s="10" t="s">
        <v>8387</v>
      </c>
      <c r="B14" s="11">
        <v>17</v>
      </c>
      <c r="C14" s="11">
        <v>31</v>
      </c>
      <c r="D14" s="11">
        <v>50</v>
      </c>
      <c r="E14" s="11">
        <v>59</v>
      </c>
      <c r="F14" s="11">
        <v>157</v>
      </c>
    </row>
    <row r="15" spans="1:6">
      <c r="A15" s="10" t="s">
        <v>8358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901AE-CFBA-45D6-BF4F-7F39E03EBDBB}">
  <sheetPr codeName="Sheet10"/>
  <dimension ref="A1:E7"/>
  <sheetViews>
    <sheetView topLeftCell="F10" workbookViewId="0">
      <selection activeCell="S27" sqref="S27:S30"/>
    </sheetView>
  </sheetViews>
  <sheetFormatPr defaultRowHeight="14.4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>
      <c r="A1" s="9" t="s">
        <v>8222</v>
      </c>
      <c r="B1" t="s">
        <v>8224</v>
      </c>
    </row>
    <row r="2" spans="1:5">
      <c r="A2" s="9" t="s">
        <v>8364</v>
      </c>
      <c r="B2" t="s">
        <v>8363</v>
      </c>
    </row>
    <row r="4" spans="1:5">
      <c r="A4" s="9" t="s">
        <v>8362</v>
      </c>
      <c r="B4" s="9" t="s">
        <v>8357</v>
      </c>
    </row>
    <row r="5" spans="1:5">
      <c r="A5" s="9" t="s">
        <v>8361</v>
      </c>
      <c r="B5" t="s">
        <v>8220</v>
      </c>
      <c r="C5" t="s">
        <v>8221</v>
      </c>
      <c r="D5" t="s">
        <v>8218</v>
      </c>
      <c r="E5" t="s">
        <v>8358</v>
      </c>
    </row>
    <row r="6" spans="1:5">
      <c r="A6" s="10" t="s">
        <v>8315</v>
      </c>
      <c r="B6" s="11">
        <v>70</v>
      </c>
      <c r="C6" s="11">
        <v>6</v>
      </c>
      <c r="D6" s="11">
        <v>238</v>
      </c>
      <c r="E6" s="11">
        <v>314</v>
      </c>
    </row>
    <row r="7" spans="1:5">
      <c r="A7" s="10" t="s">
        <v>8358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Statistics</vt:lpstr>
      <vt:lpstr>Sheet8</vt:lpstr>
      <vt:lpstr>Sheet10</vt:lpstr>
      <vt:lpstr>Theater Outcome by Launch Date</vt:lpstr>
      <vt:lpstr>Kickstarter</vt:lpstr>
      <vt:lpstr>Descriptive Statistics</vt:lpstr>
      <vt:lpstr>Outcomes Based on Goals </vt:lpstr>
      <vt:lpstr>Edinburgh Research</vt:lpstr>
      <vt:lpstr>Outcomes Based on Launch Date</vt:lpstr>
      <vt:lpstr>Subcategory Statistics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Feven Belay</cp:lastModifiedBy>
  <dcterms:created xsi:type="dcterms:W3CDTF">2017-04-20T15:17:24Z</dcterms:created>
  <dcterms:modified xsi:type="dcterms:W3CDTF">2022-08-22T20:08:45Z</dcterms:modified>
</cp:coreProperties>
</file>