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73771\Documents\GitHub\DBLVis\"/>
    </mc:Choice>
  </mc:AlternateContent>
  <xr:revisionPtr revIDLastSave="0" documentId="13_ncr:1_{A3BA0B23-8F84-45CD-9888-811F6821057A}" xr6:coauthVersionLast="36" xr6:coauthVersionMax="36" xr10:uidLastSave="{00000000-0000-0000-0000-000000000000}"/>
  <bookViews>
    <workbookView xWindow="0" yWindow="0" windowWidth="20904" windowHeight="6072" tabRatio="761" activeTab="6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N18" i="17"/>
  <c r="N16" i="17"/>
  <c r="N15" i="17"/>
  <c r="N13" i="17"/>
  <c r="N14" i="17"/>
  <c r="C28" i="7" l="1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<sst xmlns="http://schemas.openxmlformats.org/spreadsheetml/2006/main" count="130" uniqueCount="74">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</sst>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2.2916666666666669E-2</c:v>
                </c:pt>
                <c:pt idx="2">
                  <c:v>0</c:v>
                </c:pt>
                <c:pt idx="3">
                  <c:v>2.2916666666666669E-2</c:v>
                </c:pt>
                <c:pt idx="4">
                  <c:v>2.2916666666666669E-2</c:v>
                </c:pt>
                <c:pt idx="5">
                  <c:v>0.11666666666666667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4.1666666666666664E-2</c:v>
                </c:pt>
                <c:pt idx="1">
                  <c:v>0.14374999999999999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7.7777777777777779E-2</c:v>
                </c:pt>
                <c:pt idx="1">
                  <c:v>1.3888888888888888E-2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3.125E-2</c:v>
                </c:pt>
                <c:pt idx="7">
                  <c:v>2.0833333333333332E-2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15" sqref="B15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65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66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67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68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71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69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70</v>
      </c>
      <c r="G10" s="29">
        <v>5.833333333333333</v>
      </c>
    </row>
    <row r="11" spans="1:7" x14ac:dyDescent="0.3">
      <c r="A11" s="2" t="s">
        <v>7</v>
      </c>
      <c r="B11" s="2" t="s">
        <v>72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73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64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61</v>
      </c>
      <c r="C14" s="28"/>
    </row>
    <row r="15" spans="1:7" x14ac:dyDescent="0.3">
      <c r="A15" s="2" t="s">
        <v>11</v>
      </c>
      <c r="B15" s="2" t="s">
        <v>62</v>
      </c>
      <c r="C15" s="28"/>
    </row>
    <row r="16" spans="1:7" x14ac:dyDescent="0.3">
      <c r="A16" s="2" t="s">
        <v>12</v>
      </c>
      <c r="B16" s="2" t="s">
        <v>63</v>
      </c>
      <c r="C16" s="28"/>
    </row>
    <row r="17" spans="1:3" x14ac:dyDescent="0.3">
      <c r="A17" s="2" t="s">
        <v>13</v>
      </c>
      <c r="B17" s="2" t="s">
        <v>63</v>
      </c>
      <c r="C17" s="28"/>
    </row>
    <row r="18" spans="1:3" x14ac:dyDescent="0.3">
      <c r="A18" s="2" t="s">
        <v>14</v>
      </c>
      <c r="B18" s="2" t="s">
        <v>63</v>
      </c>
      <c r="C18" s="28"/>
    </row>
    <row r="19" spans="1:3" x14ac:dyDescent="0.3">
      <c r="A19" s="2" t="s">
        <v>15</v>
      </c>
      <c r="B19" s="2" t="s">
        <v>63</v>
      </c>
      <c r="C19" s="28"/>
    </row>
    <row r="20" spans="1:3" x14ac:dyDescent="0.3">
      <c r="A20" s="2" t="s">
        <v>16</v>
      </c>
      <c r="B20" s="2" t="s">
        <v>63</v>
      </c>
      <c r="C20" s="28"/>
    </row>
    <row r="21" spans="1:3" x14ac:dyDescent="0.3">
      <c r="A21" s="2" t="s">
        <v>17</v>
      </c>
      <c r="B21" s="2" t="s">
        <v>63</v>
      </c>
      <c r="C21" s="28"/>
    </row>
    <row r="22" spans="1:3" x14ac:dyDescent="0.3">
      <c r="A22" s="2" t="s">
        <v>18</v>
      </c>
      <c r="B22" s="2" t="s">
        <v>63</v>
      </c>
      <c r="C22" s="28"/>
    </row>
    <row r="23" spans="1:3" x14ac:dyDescent="0.3">
      <c r="A23" s="2" t="s">
        <v>19</v>
      </c>
      <c r="B23" s="2" t="s">
        <v>63</v>
      </c>
      <c r="C23" s="28"/>
    </row>
    <row r="24" spans="1:3" x14ac:dyDescent="0.3">
      <c r="A24" s="2" t="s">
        <v>20</v>
      </c>
      <c r="B24" s="2" t="s">
        <v>63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7.7777777777777779E-2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7.7777777777777779E-2</v>
      </c>
      <c r="N6" s="7">
        <f>IF(INDEX(Tasks,1,3)&lt;&gt;"",100*M6/INDEX(Tasks,1,3),"")</f>
        <v>46.666666666666671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1.3888888888888888E-2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1.3888888888888888E-2</v>
      </c>
      <c r="N7" s="7">
        <f>IF(INDEX(Tasks,2,3)&lt;&gt;"",100*M7/INDEX(Tasks,2,3),"")</f>
        <v>4.166666666666667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4.1666666666666664E-2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4.1666666666666664E-2</v>
      </c>
      <c r="N10" s="7">
        <f>IF(INDEX(Tasks,5,3)&lt;&gt;"",100*M10/INDEX(Tasks,5,3),"")</f>
        <v>49.999999999999993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3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3.125E-2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3.125E-2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2.0833333333333332E-2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Tessa van Beers</v>
      </c>
      <c r="C32" s="17">
        <f>Student2!C26</f>
        <v>0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2.2916666666666669E-2</v>
      </c>
    </row>
    <row r="33" spans="2:13" ht="15" thickBot="1" x14ac:dyDescent="0.35">
      <c r="B33" t="str">
        <f>INDEX(Participants,3,2)</f>
        <v>Bas Gerritsen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Jay Benedicto</v>
      </c>
      <c r="C34" s="17">
        <f>Student4!C26</f>
        <v>0</v>
      </c>
      <c r="D34" s="17">
        <f>Student4!D26</f>
        <v>2.2916666666666669E-2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2.2916666666666669E-2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2.2916666666666669E-2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2.2916666666666669E-2</v>
      </c>
    </row>
    <row r="36" spans="2:13" ht="15" thickBot="1" x14ac:dyDescent="0.35">
      <c r="B36" t="str">
        <f>INDEX(Participants,6,2)</f>
        <v>Nours Naama</v>
      </c>
      <c r="C36" s="17">
        <f>Student6!C26</f>
        <v>4.1666666666666664E-2</v>
      </c>
      <c r="D36" s="17">
        <f>Student6!D26</f>
        <v>7.4999999999999997E-2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0.11666666666666667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4.1666666666666664E-2</v>
      </c>
      <c r="D39" s="27">
        <f t="shared" si="2"/>
        <v>0.14374999999999999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0.18541666666666665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workbookViewId="0">
      <selection activeCell="B3" sqref="B3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D6" sqref="D6:D7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5.8104166666666668</v>
      </c>
      <c r="E29" s="18">
        <f>Parameters!$G$6-E28</f>
        <v>5.8104166666666668</v>
      </c>
      <c r="F29" s="18">
        <f>Parameters!$G$6-F28</f>
        <v>5.8104166666666668</v>
      </c>
      <c r="G29" s="18">
        <f>Parameters!$G$6-G28</f>
        <v>5.8104166666666668</v>
      </c>
      <c r="H29" s="18">
        <f>Parameters!$G$6-H28</f>
        <v>5.8104166666666668</v>
      </c>
      <c r="I29" s="18">
        <f>Parameters!$G$6-I28</f>
        <v>5.8104166666666668</v>
      </c>
      <c r="J29" s="18">
        <f>Parameters!$G$6-J28</f>
        <v>5.8104166666666668</v>
      </c>
      <c r="K29" s="18">
        <f>Parameters!$G$6-K28</f>
        <v>5.8104166666666668</v>
      </c>
      <c r="L29" s="18">
        <f>Parameters!$G$6-L28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B3" sqref="B3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topLeftCell="A3" workbookViewId="0">
      <selection activeCell="C28" sqref="C28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5.8104166666666668</v>
      </c>
      <c r="E29" s="18">
        <f>Parameters!$G$8-E28</f>
        <v>5.8104166666666668</v>
      </c>
      <c r="F29" s="18">
        <f>Parameters!$G$8-F28</f>
        <v>5.8104166666666668</v>
      </c>
      <c r="G29" s="18">
        <f>Parameters!$G$8-G28</f>
        <v>5.8104166666666668</v>
      </c>
      <c r="H29" s="18">
        <f>Parameters!$G$8-H28</f>
        <v>5.8104166666666668</v>
      </c>
      <c r="I29" s="18">
        <f>Parameters!$G$8-I28</f>
        <v>5.8104166666666668</v>
      </c>
      <c r="J29" s="18">
        <f>Parameters!$G$8-J28</f>
        <v>5.8104166666666668</v>
      </c>
      <c r="K29" s="18">
        <f>Parameters!$G$8-K28</f>
        <v>5.8104166666666668</v>
      </c>
      <c r="L29" s="18">
        <f>Parameters!$G$8-L28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D8" sqref="D8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2.2916666666666669E-2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5.8104166666666668</v>
      </c>
      <c r="E29" s="18">
        <f>Parameters!$G$9-E28</f>
        <v>5.8104166666666668</v>
      </c>
      <c r="F29" s="18">
        <f>Parameters!$G$9-F28</f>
        <v>5.8104166666666668</v>
      </c>
      <c r="G29" s="18">
        <f>Parameters!$G$9-G28</f>
        <v>5.8104166666666668</v>
      </c>
      <c r="H29" s="18">
        <f>Parameters!$G$9-H28</f>
        <v>5.8104166666666668</v>
      </c>
      <c r="I29" s="18">
        <f>Parameters!$G$9-I28</f>
        <v>5.8104166666666668</v>
      </c>
      <c r="J29" s="18">
        <f>Parameters!$G$9-J28</f>
        <v>5.8104166666666668</v>
      </c>
      <c r="K29" s="18">
        <f>Parameters!$G$9-K28</f>
        <v>5.8104166666666668</v>
      </c>
      <c r="L29" s="18">
        <f>Parameters!$G$9-L28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tabSelected="1" workbookViewId="0">
      <selection activeCell="D11" sqref="D11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4.1666666666666664E-2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4.1666666666666664E-2</v>
      </c>
      <c r="D26" s="22">
        <f t="shared" ref="D26:L26" si="0">SUM(D6:D25)</f>
        <v>7.4999999999999997E-2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4.1666666666666664E-2</v>
      </c>
      <c r="D28" s="18">
        <f>SUM($C$26:D26)</f>
        <v>0.11666666666666667</v>
      </c>
      <c r="E28" s="18">
        <f>SUM($C$26:E26)</f>
        <v>0.11666666666666667</v>
      </c>
      <c r="F28" s="18">
        <f>SUM($C$26:F26)</f>
        <v>0.11666666666666667</v>
      </c>
      <c r="G28" s="18">
        <f>SUM($C$26:G26)</f>
        <v>0.11666666666666667</v>
      </c>
      <c r="H28" s="18">
        <f>SUM($C$26:H26)</f>
        <v>0.11666666666666667</v>
      </c>
      <c r="I28" s="18">
        <f>SUM($C$26:I26)</f>
        <v>0.11666666666666667</v>
      </c>
      <c r="J28" s="18">
        <f>SUM($C$26:J26)</f>
        <v>0.11666666666666667</v>
      </c>
      <c r="K28" s="18">
        <f>SUM($C$26:K26)</f>
        <v>0.11666666666666667</v>
      </c>
      <c r="L28" s="18">
        <f>SUM($C$26:L26)</f>
        <v>0.11666666666666667</v>
      </c>
    </row>
    <row r="29" spans="2:17" x14ac:dyDescent="0.3">
      <c r="B29" t="s">
        <v>34</v>
      </c>
      <c r="C29" s="18">
        <f>Parameters!$G$10-C28</f>
        <v>5.7916666666666661</v>
      </c>
      <c r="D29" s="18">
        <f>Parameters!$G$10-D28</f>
        <v>5.7166666666666668</v>
      </c>
      <c r="E29" s="18">
        <f>Parameters!$G$10-E28</f>
        <v>5.7166666666666668</v>
      </c>
      <c r="F29" s="18">
        <f>Parameters!$G$10-F28</f>
        <v>5.7166666666666668</v>
      </c>
      <c r="G29" s="18">
        <f>Parameters!$G$10-G28</f>
        <v>5.7166666666666668</v>
      </c>
      <c r="H29" s="18">
        <f>Parameters!$G$10-H28</f>
        <v>5.7166666666666668</v>
      </c>
      <c r="I29" s="18">
        <f>Parameters!$G$10-I28</f>
        <v>5.7166666666666668</v>
      </c>
      <c r="J29" s="18">
        <f>Parameters!$G$10-J28</f>
        <v>5.7166666666666668</v>
      </c>
      <c r="K29" s="18">
        <f>Parameters!$G$10-K28</f>
        <v>5.7166666666666668</v>
      </c>
      <c r="L29" s="18">
        <f>Parameters!$G$10-L28</f>
        <v>5.7166666666666668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Naama, N.</cp:lastModifiedBy>
  <cp:lastPrinted>2018-04-16T10:08:10Z</cp:lastPrinted>
  <dcterms:created xsi:type="dcterms:W3CDTF">2009-09-09T15:38:31Z</dcterms:created>
  <dcterms:modified xsi:type="dcterms:W3CDTF">2019-05-02T14:46:49Z</dcterms:modified>
</cp:coreProperties>
</file>