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filterPrivacy="1" codeName="ThisWorkbook"/>
  <xr:revisionPtr revIDLastSave="0" documentId="13_ncr:1_{2FDDA981-0232-0F4C-B141-ED5DEA79375D}" xr6:coauthVersionLast="36" xr6:coauthVersionMax="36" xr10:uidLastSave="{00000000-0000-0000-0000-000000000000}"/>
  <bookViews>
    <workbookView xWindow="0" yWindow="460" windowWidth="28800" windowHeight="16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H29" i="11" l="1"/>
  <c r="H21" i="11"/>
  <c r="H15" i="11"/>
  <c r="H8" i="11"/>
  <c r="H26" i="11" l="1"/>
  <c r="I5" i="11"/>
  <c r="I6" i="11" s="1"/>
  <c r="E9" i="11"/>
  <c r="F9" i="11" s="1"/>
  <c r="E10" i="11" s="1"/>
  <c r="F10" i="11" l="1"/>
  <c r="E11" i="11" s="1"/>
  <c r="E12" i="11" s="1"/>
  <c r="I4" i="11"/>
  <c r="J5" i="11"/>
  <c r="F12" i="11" l="1"/>
  <c r="H12" i="11" s="1"/>
  <c r="H9" i="11"/>
  <c r="F11" i="11"/>
  <c r="E13" i="11" s="1"/>
  <c r="F13" i="11" s="1"/>
  <c r="E14" i="11" s="1"/>
  <c r="J6" i="11"/>
  <c r="K5" i="11"/>
  <c r="H10" i="11"/>
  <c r="F14" i="11" l="1"/>
  <c r="E16" i="11"/>
  <c r="F16" i="11" s="1"/>
  <c r="E17" i="11" s="1"/>
  <c r="H16" i="11"/>
  <c r="H13" i="11"/>
  <c r="K6" i="11"/>
  <c r="L5" i="11"/>
  <c r="H11" i="11"/>
  <c r="E18" i="11" l="1"/>
  <c r="F17" i="11"/>
  <c r="H17" i="11"/>
  <c r="M5" i="11"/>
  <c r="L6" i="11"/>
  <c r="F18" i="11" l="1"/>
  <c r="E19" i="11"/>
  <c r="F19" i="11" s="1"/>
  <c r="M6" i="11"/>
  <c r="N5" i="11"/>
  <c r="H18" i="11"/>
  <c r="N6" i="11" l="1"/>
  <c r="O5" i="11"/>
  <c r="E20" i="11"/>
  <c r="F20" i="11" s="1"/>
  <c r="E22" i="11" s="1"/>
  <c r="H19" i="11"/>
  <c r="E25" i="11" l="1"/>
  <c r="F22" i="11"/>
  <c r="E23" i="11" s="1"/>
  <c r="F23" i="11" s="1"/>
  <c r="E24" i="11" s="1"/>
  <c r="F24" i="11" s="1"/>
  <c r="H22" i="11"/>
  <c r="H20" i="11"/>
  <c r="O6" i="11"/>
  <c r="P5" i="11"/>
  <c r="E27" i="11" l="1"/>
  <c r="F25" i="11"/>
  <c r="F27" i="11" s="1"/>
  <c r="F28" i="11" s="1"/>
  <c r="E30" i="11" s="1"/>
  <c r="P4" i="11"/>
  <c r="P6" i="11"/>
  <c r="Q5" i="11"/>
  <c r="E32" i="11" l="1"/>
  <c r="E31" i="11"/>
  <c r="F30" i="11"/>
  <c r="H30" i="11" s="1"/>
  <c r="E28" i="11"/>
  <c r="H28" i="11" s="1"/>
  <c r="H27" i="11"/>
  <c r="Q6" i="11"/>
  <c r="R5" i="11"/>
  <c r="F31" i="11" l="1"/>
  <c r="H31" i="11"/>
  <c r="F32" i="11"/>
  <c r="E33" i="11" s="1"/>
  <c r="H32" i="11"/>
  <c r="R6" i="11"/>
  <c r="S5" i="11"/>
  <c r="F33" i="11" l="1"/>
  <c r="H33" i="11"/>
  <c r="S6" i="11"/>
  <c r="T5" i="11"/>
  <c r="U5" i="11" l="1"/>
  <c r="T6" i="11"/>
  <c r="V5" i="11" l="1"/>
  <c r="U6" i="11"/>
  <c r="V6" i="11" l="1"/>
  <c r="W5" i="11"/>
  <c r="W6" i="11" l="1"/>
  <c r="X5" i="11"/>
  <c r="W4" i="11"/>
  <c r="X6" i="11" l="1"/>
  <c r="Y5" i="11"/>
  <c r="Z5" i="11" l="1"/>
  <c r="Y6" i="11"/>
  <c r="Z6" i="11" l="1"/>
  <c r="AA5" i="11"/>
  <c r="AA6" i="11" l="1"/>
  <c r="AB5" i="11"/>
  <c r="AC5" i="11" l="1"/>
  <c r="AB6" i="11"/>
  <c r="AD5" i="11" l="1"/>
  <c r="AC6" i="11"/>
  <c r="AE5" i="11" l="1"/>
  <c r="AD4" i="11"/>
  <c r="AD6" i="11"/>
  <c r="AE6" i="11" l="1"/>
  <c r="AF5" i="11"/>
  <c r="AG5" i="11" l="1"/>
  <c r="AF6" i="11"/>
  <c r="AG6" i="11" l="1"/>
  <c r="AH5" i="11"/>
  <c r="AH6" i="11" l="1"/>
  <c r="AI5" i="11"/>
  <c r="AI6" i="11" l="1"/>
  <c r="AJ5" i="11"/>
  <c r="AK5" i="11" l="1"/>
  <c r="AJ6" i="11"/>
  <c r="AK4" i="11" l="1"/>
  <c r="AL5" i="11"/>
  <c r="AK6" i="11"/>
  <c r="AM5" i="11" l="1"/>
  <c r="AL6" i="11"/>
  <c r="AM6" i="11" l="1"/>
  <c r="AN5" i="11"/>
  <c r="AO5" i="11" l="1"/>
  <c r="AN6" i="11"/>
  <c r="AP5" i="11" l="1"/>
  <c r="AO6" i="11"/>
  <c r="AP6" i="11" l="1"/>
  <c r="AQ5" i="11"/>
  <c r="AQ6" i="11" l="1"/>
  <c r="AR5" i="11"/>
  <c r="AS5" i="11" l="1"/>
  <c r="AR4" i="11"/>
  <c r="AR6" i="11"/>
  <c r="AT5" i="11" l="1"/>
  <c r="AS6" i="11"/>
  <c r="AT6" i="11" l="1"/>
  <c r="AU5" i="11"/>
  <c r="AU6" i="11" l="1"/>
  <c r="AV5" i="11"/>
  <c r="AV6" i="11" l="1"/>
  <c r="AW5" i="11"/>
  <c r="AX5" i="11" l="1"/>
  <c r="AW6" i="11"/>
  <c r="AY5" i="11" l="1"/>
  <c r="AX6" i="11"/>
  <c r="AY4" i="11" l="1"/>
  <c r="AY6" i="11"/>
  <c r="AZ5" i="11"/>
  <c r="BA5" i="11" l="1"/>
  <c r="AZ6" i="11"/>
  <c r="BA6" i="11" l="1"/>
  <c r="BB5" i="11"/>
  <c r="BC5" i="11" l="1"/>
  <c r="BB6" i="11"/>
  <c r="BD5" i="11" l="1"/>
  <c r="BC6" i="11"/>
  <c r="BE5" i="11" l="1"/>
  <c r="BD6" i="11"/>
  <c r="BE6" i="11" l="1"/>
  <c r="BF5" i="11"/>
  <c r="BF6" i="11" l="1"/>
  <c r="BF4" i="11"/>
  <c r="BG5" i="11"/>
  <c r="BG6" i="11" l="1"/>
  <c r="BH5" i="11"/>
  <c r="BI5" i="11" l="1"/>
  <c r="BH6" i="11"/>
  <c r="BI6" i="11" l="1"/>
  <c r="BJ5" i="11"/>
  <c r="BJ6" i="11" l="1"/>
  <c r="BK5" i="11"/>
  <c r="BK6" i="11" l="1"/>
  <c r="BL5" i="11"/>
  <c r="BL6" i="11" s="1"/>
  <c r="H23" i="11"/>
  <c r="H25" i="11" l="1"/>
  <c r="H24" i="11"/>
</calcChain>
</file>

<file path=xl/sharedStrings.xml><?xml version="1.0" encoding="utf-8"?>
<sst xmlns="http://schemas.openxmlformats.org/spreadsheetml/2006/main" count="89" uniqueCount="84">
  <si>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</si>
  <si>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</si>
  <si>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</si>
  <si>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</si>
  <si>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</si>
  <si>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</si>
  <si>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</si>
  <si>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</si>
  <si>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</si>
  <si>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</si>
  <si>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</si>
  <si>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</si>
  <si>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</si>
  <si>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</si>
  <si>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</si>
  <si>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</si>
  <si>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</si>
  <si>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</si>
  <si>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</si>
  <si>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</si>
  <si>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</si>
  <si>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</si>
  <si>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</si>
  <si>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</si>
  <si>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</si>
  <si>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</si>
  <si>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</si>
  <si>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</si>
  <si>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</si>
  <si>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</si>
  <si>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</si>
  <si>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</si>
  <si>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</si>
  <si>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</si>
  <si>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Background research and planning</t>
  </si>
  <si>
    <t>Data Collection and Synthesis</t>
  </si>
  <si>
    <t>Analysis</t>
  </si>
  <si>
    <t>GitHub Finalization</t>
  </si>
  <si>
    <t>Results Writeup/ Paper Finalization</t>
  </si>
  <si>
    <t>Complete background research on "independence of radio" + existing literature on GEOG//radio</t>
  </si>
  <si>
    <t>MILESTONE</t>
  </si>
  <si>
    <t>Complete background research on lit concerning intersection of radio and geography</t>
  </si>
  <si>
    <t>Clean up previous code + GitHub from ArcGIS II Project</t>
  </si>
  <si>
    <t>GitHub organized; existing Jupyter Notebook cleaned up</t>
  </si>
  <si>
    <t xml:space="preserve">Research completed and added to annotated bibliography </t>
  </si>
  <si>
    <t>Get familiarized with  "Multi-threading" via existing Python Libraries</t>
  </si>
  <si>
    <t>Have enough knowledge of multi-threading to write needed code for project</t>
  </si>
  <si>
    <t>Incorporate multi-threading into existing Jupyter Notebook; confirm with Bryan that code is ready for supercomputer</t>
  </si>
  <si>
    <t>Notebook (or .py file) ready for supercomputer/ data collection</t>
  </si>
  <si>
    <t>Run Python program for one week to analyze songs/genres played by various radio stations across the US at certain times</t>
  </si>
  <si>
    <t>1 week's worth of data gathered</t>
  </si>
  <si>
    <t>Ensure quality of data collected from one-week data collection sample</t>
  </si>
  <si>
    <t>Figure out way to aquire all stream URLs for every radio station in the US</t>
  </si>
  <si>
    <t xml:space="preserve">List of all radio station steam URLs with corresponsing station names compiled </t>
  </si>
  <si>
    <t>Confirmation that data is (relatively) clean and usable</t>
  </si>
  <si>
    <t>Create/ clean up pre-existing pipeline for mapping data into ArcGIS Pro</t>
  </si>
  <si>
    <t>Pileline for importing sampled data fully operational</t>
  </si>
  <si>
    <t>Geography of Radio</t>
  </si>
  <si>
    <t>Michael Felzan</t>
  </si>
  <si>
    <t>MGIS</t>
  </si>
  <si>
    <t>Import sample of data into ArcGIS to prepare for spatial analysis</t>
  </si>
  <si>
    <t>All data imported and ready to perform analysis upon</t>
  </si>
  <si>
    <t>Spatial analysis/interpolation tools wel researched; good understanding of which tools will likely need to be used</t>
  </si>
  <si>
    <t>Perform initial spatial analyses at differing scales and time durations</t>
  </si>
  <si>
    <t>Spatial analyses / visualizations performed</t>
  </si>
  <si>
    <t>Assess what patterns (if any) may be understood from first round of spatial analysis</t>
  </si>
  <si>
    <t>First round of spatial analysis understood; troubleshooting conducted if needed; areas to explore more are identified</t>
  </si>
  <si>
    <t xml:space="preserve">Conduct second round of spatial analysis </t>
  </si>
  <si>
    <t>Results well-understood and documented</t>
  </si>
  <si>
    <t>Create document that outlines results. Including all parameters used for analysis, sample pool info, screenshots, rationale, etc.</t>
  </si>
  <si>
    <t>Analysis process/results documented in clean, comprehensive document</t>
  </si>
  <si>
    <t>Place clean, well-commented Jupyter Notebook in GitHub repo</t>
  </si>
  <si>
    <t>Jupter Notebook in repo</t>
  </si>
  <si>
    <t>Create ReadMe file that explains project, Notebook</t>
  </si>
  <si>
    <t>ReadMe file created</t>
  </si>
  <si>
    <t>Write up / clean up analysis document</t>
  </si>
  <si>
    <t>First draft of paper completed</t>
  </si>
  <si>
    <t>Get feedback from classmates, Bryan</t>
  </si>
  <si>
    <t xml:space="preserve">Feedback on paper received </t>
  </si>
  <si>
    <t>Create "rough final version of paper"</t>
  </si>
  <si>
    <t>Rough Final" draft completed</t>
  </si>
  <si>
    <t>Prepare document for final submission</t>
  </si>
  <si>
    <t>Paper completed</t>
  </si>
  <si>
    <t>Decide on swath of spatial analysis/interpolation tools that would be reasonable with dataset/problem at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</si>
</sst>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1D2CE"/>
        <bgColor indexed="64"/>
      </patternFill>
    </fill>
    <fill>
      <patternFill patternType="solid">
        <fgColor rgb="FFD9ECD4"/>
        <bgColor indexed="64"/>
      </patternFill>
    </fill>
    <fill>
      <patternFill patternType="solid">
        <fgColor rgb="FFD0ECEC"/>
        <bgColor indexed="64"/>
      </patternFill>
    </fill>
    <fill>
      <patternFill patternType="solid">
        <fgColor rgb="FFF1ADA1"/>
        <bgColor indexed="64"/>
      </patternFill>
    </fill>
    <fill>
      <patternFill patternType="solid">
        <fgColor rgb="FFFDECB8"/>
        <bgColor indexed="64"/>
      </patternFill>
    </fill>
    <fill>
      <patternFill patternType="solid">
        <fgColor rgb="FFF8E28D"/>
        <bgColor indexed="64"/>
      </patternFill>
    </fill>
    <fill>
      <patternFill patternType="solid">
        <fgColor rgb="FFFBFDC5"/>
        <bgColor indexed="64"/>
      </patternFill>
    </fill>
    <fill>
      <patternFill patternType="solid">
        <fgColor rgb="FFF9F8CC"/>
        <bgColor indexed="64"/>
      </patternFill>
    </fill>
    <fill>
      <patternFill patternType="solid">
        <fgColor rgb="FFDCF6CB"/>
        <bgColor indexed="64"/>
      </patternFill>
    </fill>
    <fill>
      <patternFill patternType="solid">
        <fgColor rgb="FFC0F2E7"/>
        <bgColor indexed="64"/>
      </patternFill>
    </fill>
  </fills>
  <borders count="3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bottom style="medium">
        <color theme="0" tint="-0.14996795556505021"/>
      </bottom>
      <diagonal/>
    </border>
    <border>
      <left style="thin">
        <color theme="1"/>
      </left>
      <right/>
      <top style="medium">
        <color theme="0" tint="-0.14996795556505021"/>
      </top>
      <bottom style="medium">
        <color theme="0" tint="-0.14996795556505021"/>
      </bottom>
      <diagonal/>
    </border>
    <border>
      <left/>
      <right style="thin">
        <color theme="1"/>
      </right>
      <top style="medium">
        <color theme="0" tint="-0.14996795556505021"/>
      </top>
      <bottom style="medium">
        <color theme="0" tint="-0.14996795556505021"/>
      </bottom>
      <diagonal/>
    </border>
    <border>
      <left style="hair">
        <color theme="1"/>
      </left>
      <right style="hair">
        <color theme="1"/>
      </right>
      <top style="hair">
        <color theme="1"/>
      </top>
      <bottom style="hair">
        <color theme="1"/>
      </bottom>
      <diagonal/>
    </border>
    <border>
      <left style="hair">
        <color theme="1"/>
      </left>
      <right style="hair">
        <color theme="1"/>
      </right>
      <top/>
      <bottom style="hair">
        <color theme="1"/>
      </bottom>
      <diagonal/>
    </border>
    <border>
      <left style="hair">
        <color theme="1"/>
      </left>
      <right style="hair">
        <color theme="1"/>
      </right>
      <top style="hair">
        <color theme="1"/>
      </top>
      <bottom/>
      <diagonal/>
    </border>
    <border>
      <left/>
      <right/>
      <top style="slantDashDot">
        <color theme="1"/>
      </top>
      <bottom style="slantDashDot">
        <color theme="1"/>
      </bottom>
      <diagonal/>
    </border>
    <border>
      <left/>
      <right/>
      <top style="medium">
        <color theme="0" tint="-0.14996795556505021"/>
      </top>
      <bottom/>
      <diagonal/>
    </border>
    <border>
      <left style="thin">
        <color theme="1"/>
      </left>
      <right/>
      <top style="thin">
        <color theme="1"/>
      </top>
      <bottom style="slantDashDot">
        <color auto="1"/>
      </bottom>
      <diagonal/>
    </border>
    <border>
      <left/>
      <right/>
      <top style="thin">
        <color theme="1"/>
      </top>
      <bottom style="slantDashDot">
        <color auto="1"/>
      </bottom>
      <diagonal/>
    </border>
    <border>
      <left/>
      <right style="thin">
        <color theme="1"/>
      </right>
      <top style="thin">
        <color theme="1"/>
      </top>
      <bottom style="slantDashDot">
        <color auto="1"/>
      </bottom>
      <diagonal/>
    </border>
    <border>
      <left style="thin">
        <color theme="1"/>
      </left>
      <right style="hair">
        <color theme="1"/>
      </right>
      <top/>
      <bottom style="hair">
        <color theme="1"/>
      </bottom>
      <diagonal/>
    </border>
    <border>
      <left style="hair">
        <color theme="1"/>
      </left>
      <right style="thin">
        <color theme="1"/>
      </right>
      <top/>
      <bottom style="hair">
        <color theme="1"/>
      </bottom>
      <diagonal/>
    </border>
    <border>
      <left style="thin">
        <color theme="1"/>
      </left>
      <right style="hair">
        <color theme="1"/>
      </right>
      <top style="hair">
        <color theme="1"/>
      </top>
      <bottom style="hair">
        <color theme="1"/>
      </bottom>
      <diagonal/>
    </border>
    <border>
      <left style="hair">
        <color theme="1"/>
      </left>
      <right style="thin">
        <color theme="1"/>
      </right>
      <top style="hair">
        <color theme="1"/>
      </top>
      <bottom style="hair">
        <color theme="1"/>
      </bottom>
      <diagonal/>
    </border>
    <border>
      <left style="thin">
        <color theme="1"/>
      </left>
      <right style="hair">
        <color theme="1"/>
      </right>
      <top style="hair">
        <color theme="1"/>
      </top>
      <bottom/>
      <diagonal/>
    </border>
    <border>
      <left style="hair">
        <color theme="1"/>
      </left>
      <right style="thin">
        <color theme="1"/>
      </right>
      <top style="hair">
        <color theme="1"/>
      </top>
      <bottom/>
      <diagonal/>
    </border>
    <border>
      <left style="thin">
        <color theme="1"/>
      </left>
      <right/>
      <top style="slantDashDot">
        <color theme="1"/>
      </top>
      <bottom style="slantDashDot">
        <color theme="1"/>
      </bottom>
      <diagonal/>
    </border>
    <border>
      <left/>
      <right style="thin">
        <color theme="1"/>
      </right>
      <top style="slantDashDot">
        <color theme="1"/>
      </top>
      <bottom style="slantDashDot">
        <color theme="1"/>
      </bottom>
      <diagonal/>
    </border>
    <border>
      <left style="thin">
        <color theme="1"/>
      </left>
      <right/>
      <top/>
      <bottom style="medium">
        <color theme="0" tint="-0.14996795556505021"/>
      </bottom>
      <diagonal/>
    </border>
    <border>
      <left/>
      <right style="thin">
        <color theme="1"/>
      </right>
      <top/>
      <bottom style="medium">
        <color theme="0" tint="-0.14996795556505021"/>
      </bottom>
      <diagonal/>
    </border>
    <border>
      <left style="thin">
        <color theme="1"/>
      </left>
      <right/>
      <top style="medium">
        <color theme="0" tint="-0.14996795556505021"/>
      </top>
      <bottom/>
      <diagonal/>
    </border>
    <border>
      <left/>
      <right style="thin">
        <color theme="1"/>
      </right>
      <top style="medium">
        <color theme="0" tint="-0.14996795556505021"/>
      </top>
      <bottom/>
      <diagonal/>
    </border>
    <border>
      <left style="hair">
        <color theme="1"/>
      </left>
      <right style="hair">
        <color theme="1"/>
      </right>
      <top/>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2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4" borderId="1" xfId="0" applyFont="1" applyFill="1" applyBorder="1" applyAlignment="1">
      <alignment horizontal="left" vertical="center" indent="1"/>
    </xf>
    <xf numFmtId="0" fontId="6" fillId="4" borderId="1" xfId="0" applyFont="1" applyFill="1" applyBorder="1" applyAlignment="1">
      <alignment horizontal="center" vertical="center" wrapText="1"/>
    </xf>
    <xf numFmtId="167" fontId="9" fillId="2" borderId="0" xfId="0" applyNumberFormat="1" applyFont="1" applyFill="1" applyAlignment="1">
      <alignment horizontal="center" vertical="center"/>
    </xf>
    <xf numFmtId="167" fontId="9" fillId="2" borderId="6" xfId="0" applyNumberFormat="1" applyFont="1" applyFill="1" applyBorder="1" applyAlignment="1">
      <alignment horizontal="center" vertical="center"/>
    </xf>
    <xf numFmtId="167" fontId="9" fillId="2" borderId="7" xfId="0" applyNumberFormat="1" applyFont="1" applyFill="1" applyBorder="1" applyAlignment="1">
      <alignment horizontal="center" vertical="center"/>
    </xf>
    <xf numFmtId="0" fontId="10" fillId="3"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9" fontId="4" fillId="5" borderId="15" xfId="2" applyFont="1" applyFill="1" applyBorder="1" applyAlignment="1">
      <alignment horizontal="center" vertical="center"/>
    </xf>
    <xf numFmtId="164" fontId="7" fillId="5" borderId="15" xfId="10" applyFill="1" applyBorder="1">
      <alignment horizontal="center" vertical="center"/>
    </xf>
    <xf numFmtId="164" fontId="7" fillId="5" borderId="23" xfId="10" applyFill="1" applyBorder="1">
      <alignment horizontal="center" vertical="center"/>
    </xf>
    <xf numFmtId="164" fontId="7" fillId="5" borderId="14" xfId="10" applyFill="1" applyBorder="1">
      <alignment horizontal="center" vertical="center"/>
    </xf>
    <xf numFmtId="164" fontId="7" fillId="5" borderId="25" xfId="10" applyFill="1" applyBorder="1">
      <alignment horizontal="center" vertical="center"/>
    </xf>
    <xf numFmtId="9" fontId="4" fillId="5" borderId="16" xfId="2" applyFont="1" applyFill="1" applyBorder="1" applyAlignment="1">
      <alignment horizontal="center" vertical="center"/>
    </xf>
    <xf numFmtId="164" fontId="7" fillId="5" borderId="16" xfId="10" applyFill="1" applyBorder="1">
      <alignment horizontal="center" vertical="center"/>
    </xf>
    <xf numFmtId="164" fontId="7" fillId="5" borderId="27" xfId="10" applyFill="1" applyBorder="1">
      <alignment horizontal="center" vertical="center"/>
    </xf>
    <xf numFmtId="9" fontId="4" fillId="6" borderId="11" xfId="2" applyFont="1" applyFill="1" applyBorder="1" applyAlignment="1">
      <alignment horizontal="center" vertical="center"/>
    </xf>
    <xf numFmtId="164" fontId="7" fillId="6" borderId="11" xfId="10" applyFill="1" applyBorder="1">
      <alignment horizontal="center" vertical="center"/>
    </xf>
    <xf numFmtId="9" fontId="4" fillId="6" borderId="2" xfId="2" applyFont="1" applyFill="1" applyBorder="1" applyAlignment="1">
      <alignment horizontal="center" vertical="center"/>
    </xf>
    <xf numFmtId="164" fontId="7" fillId="6" borderId="2" xfId="10" applyFill="1" applyBorder="1">
      <alignment horizontal="center" vertical="center"/>
    </xf>
    <xf numFmtId="164" fontId="7" fillId="6" borderId="13" xfId="10" applyFill="1" applyBorder="1">
      <alignment horizontal="center" vertical="center"/>
    </xf>
    <xf numFmtId="9" fontId="4" fillId="7" borderId="11" xfId="2" applyFont="1" applyFill="1" applyBorder="1" applyAlignment="1">
      <alignment horizontal="center" vertical="center"/>
    </xf>
    <xf numFmtId="164" fontId="7" fillId="7" borderId="11" xfId="10" applyFill="1" applyBorder="1">
      <alignment horizontal="center" vertical="center"/>
    </xf>
    <xf numFmtId="164" fontId="7" fillId="7" borderId="31" xfId="10" applyFill="1" applyBorder="1">
      <alignment horizontal="center" vertical="center"/>
    </xf>
    <xf numFmtId="9" fontId="4" fillId="7" borderId="2" xfId="2" applyFont="1" applyFill="1" applyBorder="1" applyAlignment="1">
      <alignment horizontal="center" vertical="center"/>
    </xf>
    <xf numFmtId="164" fontId="7" fillId="7" borderId="2" xfId="10" applyFill="1" applyBorder="1">
      <alignment horizontal="center" vertical="center"/>
    </xf>
    <xf numFmtId="164" fontId="7" fillId="7" borderId="13" xfId="10" applyFill="1" applyBorder="1">
      <alignment horizontal="center" vertical="center"/>
    </xf>
    <xf numFmtId="0" fontId="5" fillId="8" borderId="19" xfId="0" applyFont="1" applyFill="1" applyBorder="1" applyAlignment="1">
      <alignment horizontal="left" vertical="center" indent="1"/>
    </xf>
    <xf numFmtId="0" fontId="7" fillId="8" borderId="20" xfId="11" applyFill="1" applyBorder="1">
      <alignment horizontal="center" vertical="center"/>
    </xf>
    <xf numFmtId="9" fontId="4" fillId="8" borderId="20" xfId="2" applyFont="1" applyFill="1" applyBorder="1" applyAlignment="1">
      <alignment horizontal="center" vertical="center"/>
    </xf>
    <xf numFmtId="164" fontId="0" fillId="8" borderId="20" xfId="0" applyNumberFormat="1" applyFill="1" applyBorder="1" applyAlignment="1">
      <alignment horizontal="center" vertical="center"/>
    </xf>
    <xf numFmtId="164" fontId="4" fillId="8" borderId="21" xfId="0" applyNumberFormat="1" applyFont="1" applyFill="1" applyBorder="1" applyAlignment="1">
      <alignment horizontal="center" vertical="center"/>
    </xf>
    <xf numFmtId="9" fontId="4" fillId="9" borderId="11" xfId="2" applyFont="1" applyFill="1" applyBorder="1" applyAlignment="1">
      <alignment horizontal="center" vertical="center"/>
    </xf>
    <xf numFmtId="164" fontId="7" fillId="9" borderId="11" xfId="10" applyFill="1" applyBorder="1">
      <alignment horizontal="center" vertical="center"/>
    </xf>
    <xf numFmtId="164" fontId="7" fillId="9" borderId="31" xfId="10" applyFill="1" applyBorder="1">
      <alignment horizontal="center" vertical="center"/>
    </xf>
    <xf numFmtId="9" fontId="4" fillId="9" borderId="2" xfId="2" applyFont="1" applyFill="1" applyBorder="1" applyAlignment="1">
      <alignment horizontal="center" vertical="center"/>
    </xf>
    <xf numFmtId="164" fontId="7" fillId="9" borderId="2" xfId="10" applyFill="1" applyBorder="1">
      <alignment horizontal="center" vertical="center"/>
    </xf>
    <xf numFmtId="164" fontId="7" fillId="9" borderId="13" xfId="10" applyFill="1" applyBorder="1">
      <alignment horizontal="center" vertical="center"/>
    </xf>
    <xf numFmtId="9" fontId="4" fillId="9" borderId="18" xfId="2" applyFont="1" applyFill="1" applyBorder="1" applyAlignment="1">
      <alignment horizontal="center" vertical="center"/>
    </xf>
    <xf numFmtId="164" fontId="7" fillId="9" borderId="18" xfId="10" applyFill="1" applyBorder="1">
      <alignment horizontal="center" vertical="center"/>
    </xf>
    <xf numFmtId="164" fontId="7" fillId="9" borderId="33" xfId="10" applyFill="1" applyBorder="1">
      <alignment horizontal="center" vertical="center"/>
    </xf>
    <xf numFmtId="0" fontId="5" fillId="10" borderId="28" xfId="0" applyFont="1" applyFill="1" applyBorder="1" applyAlignment="1">
      <alignment horizontal="left" vertical="center" indent="1"/>
    </xf>
    <xf numFmtId="0" fontId="7" fillId="10" borderId="17" xfId="11" applyFill="1" applyBorder="1">
      <alignment horizontal="center" vertical="center"/>
    </xf>
    <xf numFmtId="9" fontId="4" fillId="10" borderId="17" xfId="2" applyFont="1" applyFill="1" applyBorder="1" applyAlignment="1">
      <alignment horizontal="center" vertical="center"/>
    </xf>
    <xf numFmtId="164" fontId="0" fillId="10" borderId="17" xfId="0" applyNumberFormat="1" applyFill="1" applyBorder="1" applyAlignment="1">
      <alignment horizontal="center" vertical="center"/>
    </xf>
    <xf numFmtId="164" fontId="4" fillId="10" borderId="29" xfId="0" applyNumberFormat="1" applyFont="1" applyFill="1" applyBorder="1" applyAlignment="1">
      <alignment horizontal="center" vertical="center"/>
    </xf>
    <xf numFmtId="0" fontId="5" fillId="11" borderId="28" xfId="0" applyFont="1" applyFill="1" applyBorder="1" applyAlignment="1">
      <alignment horizontal="left" vertical="center" indent="1"/>
    </xf>
    <xf numFmtId="0" fontId="7" fillId="11" borderId="17" xfId="11" applyFill="1" applyBorder="1">
      <alignment horizontal="center" vertical="center"/>
    </xf>
    <xf numFmtId="9" fontId="4" fillId="11" borderId="17" xfId="2" applyFont="1" applyFill="1" applyBorder="1" applyAlignment="1">
      <alignment horizontal="center" vertical="center"/>
    </xf>
    <xf numFmtId="164" fontId="0" fillId="11" borderId="17" xfId="0" applyNumberFormat="1" applyFill="1" applyBorder="1" applyAlignment="1">
      <alignment horizontal="center" vertical="center"/>
    </xf>
    <xf numFmtId="164" fontId="4" fillId="11" borderId="29" xfId="0" applyNumberFormat="1" applyFont="1" applyFill="1" applyBorder="1" applyAlignment="1">
      <alignment horizontal="center" vertical="center"/>
    </xf>
    <xf numFmtId="9" fontId="4" fillId="12" borderId="11" xfId="2" applyFont="1" applyFill="1" applyBorder="1" applyAlignment="1">
      <alignment horizontal="center" vertical="center"/>
    </xf>
    <xf numFmtId="164" fontId="7" fillId="12" borderId="11" xfId="10" applyFill="1" applyBorder="1">
      <alignment horizontal="center" vertical="center"/>
    </xf>
    <xf numFmtId="164" fontId="7" fillId="12" borderId="31" xfId="10" applyFill="1" applyBorder="1">
      <alignment horizontal="center" vertical="center"/>
    </xf>
    <xf numFmtId="9" fontId="4" fillId="12" borderId="2" xfId="2" applyFont="1" applyFill="1" applyBorder="1" applyAlignment="1">
      <alignment horizontal="center" vertical="center"/>
    </xf>
    <xf numFmtId="164" fontId="7" fillId="12" borderId="2" xfId="10" applyFill="1" applyBorder="1">
      <alignment horizontal="center" vertical="center"/>
    </xf>
    <xf numFmtId="164" fontId="7" fillId="12" borderId="13" xfId="10" applyFill="1" applyBorder="1">
      <alignment horizontal="center" vertical="center"/>
    </xf>
    <xf numFmtId="0" fontId="5" fillId="13" borderId="28" xfId="0" applyFont="1" applyFill="1" applyBorder="1" applyAlignment="1">
      <alignment horizontal="left" vertical="center" indent="1"/>
    </xf>
    <xf numFmtId="0" fontId="7" fillId="13" borderId="17" xfId="11" applyFill="1" applyBorder="1">
      <alignment horizontal="center" vertical="center"/>
    </xf>
    <xf numFmtId="9" fontId="4" fillId="13" borderId="17" xfId="2" applyFont="1" applyFill="1" applyBorder="1" applyAlignment="1">
      <alignment horizontal="center" vertical="center"/>
    </xf>
    <xf numFmtId="164" fontId="0" fillId="13" borderId="17" xfId="0" applyNumberFormat="1" applyFill="1" applyBorder="1" applyAlignment="1">
      <alignment horizontal="center" vertical="center"/>
    </xf>
    <xf numFmtId="164" fontId="4" fillId="13" borderId="29" xfId="0" applyNumberFormat="1" applyFont="1" applyFill="1" applyBorder="1" applyAlignment="1">
      <alignment horizontal="center" vertical="center"/>
    </xf>
    <xf numFmtId="0" fontId="5" fillId="14" borderId="28" xfId="0" applyFont="1" applyFill="1" applyBorder="1" applyAlignment="1">
      <alignment horizontal="left" vertical="center" indent="1"/>
    </xf>
    <xf numFmtId="0" fontId="7" fillId="14" borderId="17" xfId="11" applyFill="1" applyBorder="1">
      <alignment horizontal="center" vertical="center"/>
    </xf>
    <xf numFmtId="9" fontId="4" fillId="14" borderId="17" xfId="2" applyFont="1" applyFill="1" applyBorder="1" applyAlignment="1">
      <alignment horizontal="center" vertical="center"/>
    </xf>
    <xf numFmtId="164" fontId="0" fillId="14" borderId="17" xfId="0" applyNumberFormat="1" applyFill="1" applyBorder="1" applyAlignment="1">
      <alignment horizontal="center" vertical="center"/>
    </xf>
    <xf numFmtId="164" fontId="4" fillId="14" borderId="29" xfId="0" applyNumberFormat="1" applyFont="1" applyFill="1" applyBorder="1" applyAlignment="1">
      <alignment horizontal="center" vertical="center"/>
    </xf>
    <xf numFmtId="0" fontId="0" fillId="5" borderId="15" xfId="11" applyFont="1" applyFill="1" applyBorder="1" applyAlignment="1">
      <alignment horizontal="center" vertical="center" wrapText="1"/>
    </xf>
    <xf numFmtId="0" fontId="0" fillId="5" borderId="14" xfId="11" applyFont="1" applyFill="1" applyBorder="1" applyAlignment="1">
      <alignment horizontal="center" vertical="center" wrapText="1"/>
    </xf>
    <xf numFmtId="0" fontId="0" fillId="5" borderId="22" xfId="12" applyFont="1" applyFill="1" applyBorder="1" applyAlignment="1">
      <alignment horizontal="center" vertical="center" wrapText="1"/>
    </xf>
    <xf numFmtId="0" fontId="0" fillId="5" borderId="24" xfId="12" applyFont="1" applyFill="1" applyBorder="1" applyAlignment="1">
      <alignment horizontal="center" vertical="center" wrapText="1"/>
    </xf>
    <xf numFmtId="0" fontId="0" fillId="5" borderId="26" xfId="12" applyFont="1" applyFill="1" applyBorder="1" applyAlignment="1">
      <alignment horizontal="center" vertical="center" wrapText="1"/>
    </xf>
    <xf numFmtId="0" fontId="0" fillId="5" borderId="16" xfId="11" applyFont="1" applyFill="1" applyBorder="1" applyAlignment="1">
      <alignment horizontal="center" vertical="center" wrapText="1"/>
    </xf>
    <xf numFmtId="0" fontId="0" fillId="9" borderId="30" xfId="12" applyFont="1" applyFill="1" applyBorder="1" applyAlignment="1">
      <alignment horizontal="center" vertical="center" wrapText="1"/>
    </xf>
    <xf numFmtId="9" fontId="4" fillId="5" borderId="34" xfId="2" applyFont="1" applyFill="1" applyBorder="1" applyAlignment="1">
      <alignment horizontal="center" vertical="center"/>
    </xf>
    <xf numFmtId="0" fontId="0" fillId="9" borderId="11" xfId="11" applyFont="1" applyFill="1" applyBorder="1" applyAlignment="1">
      <alignment horizontal="center" vertical="center" wrapText="1"/>
    </xf>
    <xf numFmtId="0" fontId="0" fillId="9" borderId="2" xfId="11" applyFont="1" applyFill="1" applyBorder="1" applyAlignment="1">
      <alignment horizontal="center" vertical="center" wrapText="1"/>
    </xf>
    <xf numFmtId="0" fontId="0" fillId="9" borderId="12" xfId="12" applyFont="1" applyFill="1" applyBorder="1" applyAlignment="1">
      <alignment horizontal="center" vertical="center" wrapText="1"/>
    </xf>
    <xf numFmtId="0" fontId="0" fillId="9" borderId="32" xfId="12" applyFont="1" applyFill="1" applyBorder="1" applyAlignment="1">
      <alignment horizontal="center" vertical="center" wrapText="1"/>
    </xf>
    <xf numFmtId="0" fontId="0" fillId="9" borderId="18" xfId="11" applyFont="1" applyFill="1" applyBorder="1" applyAlignment="1">
      <alignment horizontal="center" vertical="center" wrapText="1"/>
    </xf>
    <xf numFmtId="0" fontId="0" fillId="12" borderId="30" xfId="12" applyFont="1" applyFill="1" applyBorder="1" applyAlignment="1">
      <alignment horizontal="center" vertical="center" wrapText="1"/>
    </xf>
    <xf numFmtId="0" fontId="0" fillId="12" borderId="11" xfId="11" applyFont="1" applyFill="1" applyBorder="1" applyAlignment="1">
      <alignment horizontal="center" vertical="center" wrapText="1"/>
    </xf>
    <xf numFmtId="0" fontId="0" fillId="12" borderId="12" xfId="12" applyFont="1" applyFill="1" applyBorder="1" applyAlignment="1">
      <alignment horizontal="center" vertical="center" wrapText="1"/>
    </xf>
    <xf numFmtId="0" fontId="0" fillId="12" borderId="2" xfId="11" applyFont="1" applyFill="1" applyBorder="1" applyAlignment="1">
      <alignment horizontal="center" vertical="center" wrapText="1"/>
    </xf>
    <xf numFmtId="0" fontId="0" fillId="6" borderId="30" xfId="12" applyFont="1" applyFill="1" applyBorder="1" applyAlignment="1">
      <alignment horizontal="center" vertical="center" wrapText="1"/>
    </xf>
    <xf numFmtId="0" fontId="0" fillId="6" borderId="11" xfId="11" applyFont="1" applyFill="1" applyBorder="1" applyAlignment="1">
      <alignment horizontal="center" vertical="center" wrapText="1"/>
    </xf>
    <xf numFmtId="0" fontId="0" fillId="6" borderId="12" xfId="12" applyFont="1" applyFill="1" applyBorder="1" applyAlignment="1">
      <alignment horizontal="center" vertical="center" wrapText="1"/>
    </xf>
    <xf numFmtId="0" fontId="0" fillId="6" borderId="2" xfId="11" applyFont="1" applyFill="1" applyBorder="1" applyAlignment="1">
      <alignment horizontal="center" vertical="center" wrapText="1"/>
    </xf>
    <xf numFmtId="0" fontId="0" fillId="7" borderId="30" xfId="12" applyFont="1" applyFill="1" applyBorder="1">
      <alignment horizontal="left" vertical="center" indent="2"/>
    </xf>
    <xf numFmtId="0" fontId="0" fillId="7" borderId="11" xfId="11" applyFont="1" applyFill="1" applyBorder="1">
      <alignment horizontal="center" vertical="center"/>
    </xf>
    <xf numFmtId="0" fontId="0" fillId="7" borderId="12" xfId="12" applyFont="1" applyFill="1" applyBorder="1">
      <alignment horizontal="left" vertical="center" indent="2"/>
    </xf>
    <xf numFmtId="0" fontId="0" fillId="7" borderId="2" xfId="11" applyFont="1" applyFill="1" applyBorder="1">
      <alignment horizontal="center" vertical="center"/>
    </xf>
    <xf numFmtId="0" fontId="0" fillId="7" borderId="2" xfId="11" quotePrefix="1" applyFont="1" applyFill="1" applyBorder="1">
      <alignment horizontal="center" vertical="center"/>
    </xf>
    <xf numFmtId="164" fontId="0" fillId="6" borderId="31" xfId="10" applyFont="1" applyFill="1" applyBorder="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0" fillId="0" borderId="3" xfId="9" applyFont="1">
      <alignment horizontal="center" vertical="center"/>
    </xf>
    <xf numFmtId="165"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F2E7"/>
      <color rgb="FFDCF6CB"/>
      <color rgb="FFDFEBC9"/>
      <color rgb="FFF9F8CC"/>
      <color rgb="FFFBFDC5"/>
      <color rgb="FFEFF1A3"/>
      <color rgb="FFEFF1C7"/>
      <color rgb="FFF8E28D"/>
      <color rgb="FFFDECB8"/>
      <color rgb="FFF2E7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125" zoomScaleNormal="97" zoomScalePageLayoutView="70" workbookViewId="0">
      <pane ySplit="6" topLeftCell="A8" activePane="bottomLeft" state="frozen"/>
      <selection pane="bottomLeft" activeCell="Z5" sqref="Z5"/>
    </sheetView>
  </sheetViews>
  <sheetFormatPr baseColWidth="10" defaultColWidth="8.83203125" defaultRowHeight="30" customHeight="1" x14ac:dyDescent="0.2"/>
  <cols>
    <col min="1" max="1" width="2.6640625" style="28" customWidth="1"/>
    <col min="2" max="2" width="29"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29" t="s">
        <v>25</v>
      </c>
      <c r="B1" s="32" t="s">
        <v>57</v>
      </c>
      <c r="C1" s="1"/>
      <c r="D1" s="2"/>
      <c r="E1" s="4"/>
      <c r="F1" s="17"/>
      <c r="H1" s="2"/>
      <c r="I1" s="13" t="s">
        <v>10</v>
      </c>
    </row>
    <row r="2" spans="1:64" ht="30" customHeight="1" x14ac:dyDescent="0.25">
      <c r="A2" s="28" t="s">
        <v>22</v>
      </c>
      <c r="B2" s="33" t="s">
        <v>58</v>
      </c>
      <c r="I2" s="30" t="s">
        <v>15</v>
      </c>
    </row>
    <row r="3" spans="1:64" ht="30" customHeight="1" x14ac:dyDescent="0.2">
      <c r="A3" s="28" t="s">
        <v>26</v>
      </c>
      <c r="B3" s="34" t="s">
        <v>59</v>
      </c>
      <c r="C3" s="121" t="s">
        <v>0</v>
      </c>
      <c r="D3" s="122"/>
      <c r="E3" s="127">
        <v>44452</v>
      </c>
      <c r="F3" s="128"/>
    </row>
    <row r="4" spans="1:64" ht="30" customHeight="1" x14ac:dyDescent="0.2">
      <c r="A4" s="29" t="s">
        <v>27</v>
      </c>
      <c r="C4" s="121" t="s">
        <v>6</v>
      </c>
      <c r="D4" s="122"/>
      <c r="E4" s="6">
        <v>1</v>
      </c>
      <c r="I4" s="124">
        <f>I5</f>
        <v>44452</v>
      </c>
      <c r="J4" s="125"/>
      <c r="K4" s="125"/>
      <c r="L4" s="125"/>
      <c r="M4" s="125"/>
      <c r="N4" s="125"/>
      <c r="O4" s="126"/>
      <c r="P4" s="124">
        <f>P5</f>
        <v>44459</v>
      </c>
      <c r="Q4" s="125"/>
      <c r="R4" s="125"/>
      <c r="S4" s="125"/>
      <c r="T4" s="125"/>
      <c r="U4" s="125"/>
      <c r="V4" s="126"/>
      <c r="W4" s="124">
        <f>W5</f>
        <v>44466</v>
      </c>
      <c r="X4" s="125"/>
      <c r="Y4" s="125"/>
      <c r="Z4" s="125"/>
      <c r="AA4" s="125"/>
      <c r="AB4" s="125"/>
      <c r="AC4" s="126"/>
      <c r="AD4" s="124">
        <f>AD5</f>
        <v>44473</v>
      </c>
      <c r="AE4" s="125"/>
      <c r="AF4" s="125"/>
      <c r="AG4" s="125"/>
      <c r="AH4" s="125"/>
      <c r="AI4" s="125"/>
      <c r="AJ4" s="126"/>
      <c r="AK4" s="124">
        <f>AK5</f>
        <v>44480</v>
      </c>
      <c r="AL4" s="125"/>
      <c r="AM4" s="125"/>
      <c r="AN4" s="125"/>
      <c r="AO4" s="125"/>
      <c r="AP4" s="125"/>
      <c r="AQ4" s="126"/>
      <c r="AR4" s="124">
        <f>AR5</f>
        <v>44487</v>
      </c>
      <c r="AS4" s="125"/>
      <c r="AT4" s="125"/>
      <c r="AU4" s="125"/>
      <c r="AV4" s="125"/>
      <c r="AW4" s="125"/>
      <c r="AX4" s="126"/>
      <c r="AY4" s="124">
        <f>AY5</f>
        <v>44494</v>
      </c>
      <c r="AZ4" s="125"/>
      <c r="BA4" s="125"/>
      <c r="BB4" s="125"/>
      <c r="BC4" s="125"/>
      <c r="BD4" s="125"/>
      <c r="BE4" s="126"/>
      <c r="BF4" s="124">
        <f>BF5</f>
        <v>44501</v>
      </c>
      <c r="BG4" s="125"/>
      <c r="BH4" s="125"/>
      <c r="BI4" s="125"/>
      <c r="BJ4" s="125"/>
      <c r="BK4" s="125"/>
      <c r="BL4" s="126"/>
    </row>
    <row r="5" spans="1:64" ht="15" customHeight="1" x14ac:dyDescent="0.2">
      <c r="A5" s="29" t="s">
        <v>28</v>
      </c>
      <c r="B5" s="123"/>
      <c r="C5" s="123"/>
      <c r="D5" s="123"/>
      <c r="E5" s="123"/>
      <c r="F5" s="123"/>
      <c r="G5" s="123"/>
      <c r="I5" s="10">
        <f>Project_Start-WEEKDAY(Project_Start,1)+2+7*(Display_Week-1)</f>
        <v>44452</v>
      </c>
      <c r="J5" s="9">
        <f>I5+1</f>
        <v>44453</v>
      </c>
      <c r="K5" s="9">
        <f t="shared" ref="K5:AX5" si="0">J5+1</f>
        <v>44454</v>
      </c>
      <c r="L5" s="9">
        <f t="shared" si="0"/>
        <v>44455</v>
      </c>
      <c r="M5" s="9">
        <f t="shared" si="0"/>
        <v>44456</v>
      </c>
      <c r="N5" s="9">
        <f t="shared" si="0"/>
        <v>44457</v>
      </c>
      <c r="O5" s="11">
        <f t="shared" si="0"/>
        <v>44458</v>
      </c>
      <c r="P5" s="10">
        <f>O5+1</f>
        <v>44459</v>
      </c>
      <c r="Q5" s="9">
        <f>P5+1</f>
        <v>44460</v>
      </c>
      <c r="R5" s="9">
        <f t="shared" si="0"/>
        <v>44461</v>
      </c>
      <c r="S5" s="9">
        <f t="shared" si="0"/>
        <v>44462</v>
      </c>
      <c r="T5" s="9">
        <f t="shared" si="0"/>
        <v>44463</v>
      </c>
      <c r="U5" s="9">
        <f t="shared" si="0"/>
        <v>44464</v>
      </c>
      <c r="V5" s="11">
        <f t="shared" si="0"/>
        <v>44465</v>
      </c>
      <c r="W5" s="10">
        <f>V5+1</f>
        <v>44466</v>
      </c>
      <c r="X5" s="9">
        <f>W5+1</f>
        <v>44467</v>
      </c>
      <c r="Y5" s="9">
        <f t="shared" si="0"/>
        <v>44468</v>
      </c>
      <c r="Z5" s="9">
        <f t="shared" si="0"/>
        <v>44469</v>
      </c>
      <c r="AA5" s="9">
        <f t="shared" si="0"/>
        <v>44470</v>
      </c>
      <c r="AB5" s="9">
        <f t="shared" si="0"/>
        <v>44471</v>
      </c>
      <c r="AC5" s="11">
        <f t="shared" si="0"/>
        <v>44472</v>
      </c>
      <c r="AD5" s="10">
        <f>AC5+1</f>
        <v>44473</v>
      </c>
      <c r="AE5" s="9">
        <f>AD5+1</f>
        <v>44474</v>
      </c>
      <c r="AF5" s="9">
        <f t="shared" si="0"/>
        <v>44475</v>
      </c>
      <c r="AG5" s="9">
        <f t="shared" si="0"/>
        <v>44476</v>
      </c>
      <c r="AH5" s="9">
        <f t="shared" si="0"/>
        <v>44477</v>
      </c>
      <c r="AI5" s="9">
        <f t="shared" si="0"/>
        <v>44478</v>
      </c>
      <c r="AJ5" s="11">
        <f t="shared" si="0"/>
        <v>44479</v>
      </c>
      <c r="AK5" s="10">
        <f>AJ5+1</f>
        <v>44480</v>
      </c>
      <c r="AL5" s="9">
        <f>AK5+1</f>
        <v>44481</v>
      </c>
      <c r="AM5" s="9">
        <f t="shared" si="0"/>
        <v>44482</v>
      </c>
      <c r="AN5" s="9">
        <f t="shared" si="0"/>
        <v>44483</v>
      </c>
      <c r="AO5" s="9">
        <f t="shared" si="0"/>
        <v>44484</v>
      </c>
      <c r="AP5" s="9">
        <f t="shared" si="0"/>
        <v>44485</v>
      </c>
      <c r="AQ5" s="11">
        <f t="shared" si="0"/>
        <v>44486</v>
      </c>
      <c r="AR5" s="10">
        <f>AQ5+1</f>
        <v>44487</v>
      </c>
      <c r="AS5" s="9">
        <f>AR5+1</f>
        <v>44488</v>
      </c>
      <c r="AT5" s="9">
        <f t="shared" si="0"/>
        <v>44489</v>
      </c>
      <c r="AU5" s="9">
        <f t="shared" si="0"/>
        <v>44490</v>
      </c>
      <c r="AV5" s="9">
        <f t="shared" si="0"/>
        <v>44491</v>
      </c>
      <c r="AW5" s="9">
        <f t="shared" si="0"/>
        <v>44492</v>
      </c>
      <c r="AX5" s="11">
        <f t="shared" si="0"/>
        <v>44493</v>
      </c>
      <c r="AY5" s="10">
        <f>AX5+1</f>
        <v>44494</v>
      </c>
      <c r="AZ5" s="9">
        <f>AY5+1</f>
        <v>44495</v>
      </c>
      <c r="BA5" s="9">
        <f t="shared" ref="BA5:BE5" si="1">AZ5+1</f>
        <v>44496</v>
      </c>
      <c r="BB5" s="9">
        <f t="shared" si="1"/>
        <v>44497</v>
      </c>
      <c r="BC5" s="9">
        <f t="shared" si="1"/>
        <v>44498</v>
      </c>
      <c r="BD5" s="9">
        <f t="shared" si="1"/>
        <v>44499</v>
      </c>
      <c r="BE5" s="11">
        <f t="shared" si="1"/>
        <v>44500</v>
      </c>
      <c r="BF5" s="10">
        <f>BE5+1</f>
        <v>44501</v>
      </c>
      <c r="BG5" s="9">
        <f>BF5+1</f>
        <v>44502</v>
      </c>
      <c r="BH5" s="9">
        <f t="shared" ref="BH5:BL5" si="2">BG5+1</f>
        <v>44503</v>
      </c>
      <c r="BI5" s="9">
        <f t="shared" si="2"/>
        <v>44504</v>
      </c>
      <c r="BJ5" s="9">
        <f t="shared" si="2"/>
        <v>44505</v>
      </c>
      <c r="BK5" s="9">
        <f t="shared" si="2"/>
        <v>44506</v>
      </c>
      <c r="BL5" s="11">
        <f t="shared" si="2"/>
        <v>44507</v>
      </c>
    </row>
    <row r="6" spans="1:64" ht="30" customHeight="1" thickBot="1" x14ac:dyDescent="0.25">
      <c r="A6" s="29" t="s">
        <v>29</v>
      </c>
      <c r="B6" s="7" t="s">
        <v>7</v>
      </c>
      <c r="C6" s="8" t="s">
        <v>40</v>
      </c>
      <c r="D6" s="8" t="s">
        <v>1</v>
      </c>
      <c r="E6" s="8" t="s">
        <v>3</v>
      </c>
      <c r="F6" s="8" t="s">
        <v>4</v>
      </c>
      <c r="G6" s="8"/>
      <c r="H6" s="8" t="s">
        <v>5</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25">
      <c r="A7" s="28" t="s">
        <v>24</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row>
    <row r="8" spans="1:64" s="3" customFormat="1" ht="30" customHeight="1" thickBot="1" x14ac:dyDescent="0.25">
      <c r="A8" s="29" t="s">
        <v>30</v>
      </c>
      <c r="B8" s="54" t="s">
        <v>34</v>
      </c>
      <c r="C8" s="55"/>
      <c r="D8" s="56"/>
      <c r="E8" s="57"/>
      <c r="F8" s="58"/>
      <c r="G8" s="14"/>
      <c r="H8" s="14" t="str">
        <f t="shared" ref="H8:H33" si="6">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60" customHeight="1" thickBot="1" x14ac:dyDescent="0.25">
      <c r="A9" s="29" t="s">
        <v>31</v>
      </c>
      <c r="B9" s="96" t="s">
        <v>39</v>
      </c>
      <c r="C9" s="94" t="s">
        <v>44</v>
      </c>
      <c r="D9" s="35">
        <v>0</v>
      </c>
      <c r="E9" s="36">
        <f>Project_Start</f>
        <v>44452</v>
      </c>
      <c r="F9" s="37">
        <f>E9+3</f>
        <v>44455</v>
      </c>
      <c r="G9" s="14"/>
      <c r="H9" s="14">
        <f t="shared" si="6"/>
        <v>4</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60" customHeight="1" thickBot="1" x14ac:dyDescent="0.25">
      <c r="A10" s="29" t="s">
        <v>32</v>
      </c>
      <c r="B10" s="97" t="s">
        <v>41</v>
      </c>
      <c r="C10" s="95" t="s">
        <v>44</v>
      </c>
      <c r="D10" s="35">
        <v>0</v>
      </c>
      <c r="E10" s="38">
        <f>F9</f>
        <v>44455</v>
      </c>
      <c r="F10" s="39">
        <f>E10+2</f>
        <v>44457</v>
      </c>
      <c r="G10" s="14"/>
      <c r="H10" s="14">
        <f t="shared" si="6"/>
        <v>3</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60" customHeight="1" thickBot="1" x14ac:dyDescent="0.25">
      <c r="A11" s="28"/>
      <c r="B11" s="97" t="s">
        <v>42</v>
      </c>
      <c r="C11" s="95" t="s">
        <v>43</v>
      </c>
      <c r="D11" s="35">
        <v>0.9</v>
      </c>
      <c r="E11" s="38">
        <f>F10</f>
        <v>44457</v>
      </c>
      <c r="F11" s="39">
        <f>E11+4</f>
        <v>44461</v>
      </c>
      <c r="G11" s="14"/>
      <c r="H11" s="14">
        <f t="shared" si="6"/>
        <v>5</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60" customHeight="1" thickBot="1" x14ac:dyDescent="0.25">
      <c r="A12" s="28"/>
      <c r="B12" s="98" t="s">
        <v>52</v>
      </c>
      <c r="C12" s="99" t="s">
        <v>53</v>
      </c>
      <c r="D12" s="40">
        <v>1</v>
      </c>
      <c r="E12" s="41">
        <f>E11</f>
        <v>44457</v>
      </c>
      <c r="F12" s="42">
        <f>E12+4</f>
        <v>44461</v>
      </c>
      <c r="G12" s="14"/>
      <c r="H12" s="14">
        <f t="shared" si="6"/>
        <v>5</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60" customHeight="1" thickBot="1" x14ac:dyDescent="0.25">
      <c r="A13" s="28"/>
      <c r="B13" s="97" t="s">
        <v>45</v>
      </c>
      <c r="C13" s="95" t="s">
        <v>46</v>
      </c>
      <c r="D13" s="35">
        <v>0.9</v>
      </c>
      <c r="E13" s="38">
        <f>F11</f>
        <v>44461</v>
      </c>
      <c r="F13" s="39">
        <f>E13+8</f>
        <v>44469</v>
      </c>
      <c r="G13" s="14"/>
      <c r="H13" s="14">
        <f t="shared" si="6"/>
        <v>9</v>
      </c>
      <c r="I13" s="15"/>
      <c r="J13" s="15"/>
      <c r="K13" s="15"/>
      <c r="L13" s="15"/>
      <c r="M13" s="15"/>
      <c r="N13" s="15"/>
      <c r="O13" s="15"/>
      <c r="P13" s="15"/>
      <c r="Q13" s="15"/>
      <c r="R13" s="15"/>
      <c r="S13" s="15"/>
      <c r="T13" s="15"/>
      <c r="U13" s="15"/>
      <c r="V13" s="15"/>
      <c r="W13" s="15"/>
      <c r="X13" s="15"/>
      <c r="Y13" s="16"/>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60" customHeight="1" thickBot="1" x14ac:dyDescent="0.25">
      <c r="A14" s="28"/>
      <c r="B14" s="98" t="s">
        <v>47</v>
      </c>
      <c r="C14" s="99" t="s">
        <v>48</v>
      </c>
      <c r="D14" s="101">
        <v>0.2</v>
      </c>
      <c r="E14" s="41">
        <f>F13</f>
        <v>44469</v>
      </c>
      <c r="F14" s="42">
        <f>E14+7</f>
        <v>44476</v>
      </c>
      <c r="G14" s="14"/>
      <c r="H14" s="14"/>
      <c r="I14" s="15"/>
      <c r="J14" s="15"/>
      <c r="K14" s="15"/>
      <c r="L14" s="15"/>
      <c r="M14" s="15"/>
      <c r="N14" s="15"/>
      <c r="O14" s="15"/>
      <c r="P14" s="15"/>
      <c r="Q14" s="15"/>
      <c r="R14" s="15"/>
      <c r="S14" s="15"/>
      <c r="T14" s="15"/>
      <c r="U14" s="15"/>
      <c r="V14" s="15"/>
      <c r="W14" s="15"/>
      <c r="X14" s="15"/>
      <c r="Y14" s="16"/>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25">
      <c r="A15" s="29" t="s">
        <v>33</v>
      </c>
      <c r="B15" s="68" t="s">
        <v>35</v>
      </c>
      <c r="C15" s="69"/>
      <c r="D15" s="70"/>
      <c r="E15" s="71"/>
      <c r="F15" s="72"/>
      <c r="G15" s="14"/>
      <c r="H15" s="14" t="str">
        <f t="shared" si="6"/>
        <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60" customHeight="1" thickBot="1" x14ac:dyDescent="0.25">
      <c r="A16" s="29"/>
      <c r="B16" s="100" t="s">
        <v>49</v>
      </c>
      <c r="C16" s="102" t="s">
        <v>50</v>
      </c>
      <c r="D16" s="59">
        <v>0</v>
      </c>
      <c r="E16" s="60">
        <f>E14</f>
        <v>44469</v>
      </c>
      <c r="F16" s="61">
        <f>E16+14</f>
        <v>44483</v>
      </c>
      <c r="G16" s="14"/>
      <c r="H16" s="14">
        <f t="shared" si="6"/>
        <v>15</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60" customHeight="1" thickBot="1" x14ac:dyDescent="0.25">
      <c r="A17" s="28"/>
      <c r="B17" s="104" t="s">
        <v>51</v>
      </c>
      <c r="C17" s="103" t="s">
        <v>54</v>
      </c>
      <c r="D17" s="62">
        <v>0.5</v>
      </c>
      <c r="E17" s="63">
        <f>F16</f>
        <v>44483</v>
      </c>
      <c r="F17" s="64">
        <f>E17+5</f>
        <v>44488</v>
      </c>
      <c r="G17" s="14"/>
      <c r="H17" s="14">
        <f t="shared" si="6"/>
        <v>6</v>
      </c>
      <c r="I17" s="15"/>
      <c r="J17" s="15"/>
      <c r="K17" s="15"/>
      <c r="L17" s="15"/>
      <c r="M17" s="15"/>
      <c r="N17" s="15"/>
      <c r="O17" s="15"/>
      <c r="P17" s="15"/>
      <c r="Q17" s="15"/>
      <c r="R17" s="15"/>
      <c r="S17" s="15"/>
      <c r="T17" s="15"/>
      <c r="U17" s="16"/>
      <c r="V17" s="16"/>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60" customHeight="1" thickBot="1" x14ac:dyDescent="0.25">
      <c r="A18" s="28"/>
      <c r="B18" s="104" t="s">
        <v>55</v>
      </c>
      <c r="C18" s="103" t="s">
        <v>56</v>
      </c>
      <c r="D18" s="62"/>
      <c r="E18" s="63">
        <f>E17</f>
        <v>44483</v>
      </c>
      <c r="F18" s="64">
        <f>E18+6</f>
        <v>44489</v>
      </c>
      <c r="G18" s="14"/>
      <c r="H18" s="14">
        <f t="shared" si="6"/>
        <v>7</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60" customHeight="1" thickBot="1" x14ac:dyDescent="0.25">
      <c r="A19" s="28"/>
      <c r="B19" s="105" t="s">
        <v>60</v>
      </c>
      <c r="C19" s="106" t="s">
        <v>61</v>
      </c>
      <c r="D19" s="62"/>
      <c r="E19" s="63">
        <f>E18</f>
        <v>44483</v>
      </c>
      <c r="F19" s="64">
        <f>E19+7</f>
        <v>44490</v>
      </c>
      <c r="G19" s="14"/>
      <c r="H19" s="14">
        <f t="shared" si="6"/>
        <v>8</v>
      </c>
      <c r="I19" s="15"/>
      <c r="J19" s="15"/>
      <c r="K19" s="15"/>
      <c r="L19" s="15"/>
      <c r="M19" s="15"/>
      <c r="N19" s="15"/>
      <c r="O19" s="15"/>
      <c r="P19" s="15"/>
      <c r="Q19" s="15"/>
      <c r="R19" s="15"/>
      <c r="S19" s="15"/>
      <c r="T19" s="15"/>
      <c r="U19" s="15"/>
      <c r="V19" s="15"/>
      <c r="W19" s="15"/>
      <c r="X19" s="15"/>
      <c r="Y19" s="16"/>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60" customHeight="1" thickBot="1" x14ac:dyDescent="0.25">
      <c r="A20" s="28"/>
      <c r="B20" s="105" t="s">
        <v>83</v>
      </c>
      <c r="C20" s="106" t="s">
        <v>62</v>
      </c>
      <c r="D20" s="65"/>
      <c r="E20" s="66">
        <f>E19</f>
        <v>44483</v>
      </c>
      <c r="F20" s="67">
        <f>E20+7</f>
        <v>44490</v>
      </c>
      <c r="G20" s="14"/>
      <c r="H20" s="14">
        <f t="shared" si="6"/>
        <v>8</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25">
      <c r="A21" s="28" t="s">
        <v>23</v>
      </c>
      <c r="B21" s="73" t="s">
        <v>36</v>
      </c>
      <c r="C21" s="74"/>
      <c r="D21" s="75"/>
      <c r="E21" s="76"/>
      <c r="F21" s="77"/>
      <c r="G21" s="14"/>
      <c r="H21" s="14" t="str">
        <f t="shared" si="6"/>
        <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60" customHeight="1" thickBot="1" x14ac:dyDescent="0.25">
      <c r="A22" s="28"/>
      <c r="B22" s="107" t="s">
        <v>63</v>
      </c>
      <c r="C22" s="108" t="s">
        <v>64</v>
      </c>
      <c r="D22" s="78"/>
      <c r="E22" s="79">
        <f>F20</f>
        <v>44490</v>
      </c>
      <c r="F22" s="80">
        <f>E22+3</f>
        <v>44493</v>
      </c>
      <c r="G22" s="14"/>
      <c r="H22" s="14">
        <f t="shared" si="6"/>
        <v>4</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60" customHeight="1" thickBot="1" x14ac:dyDescent="0.25">
      <c r="A23" s="28"/>
      <c r="B23" s="109" t="s">
        <v>65</v>
      </c>
      <c r="C23" s="110" t="s">
        <v>66</v>
      </c>
      <c r="D23" s="81"/>
      <c r="E23" s="82">
        <f>F22</f>
        <v>44493</v>
      </c>
      <c r="F23" s="83">
        <f>E23+4</f>
        <v>44497</v>
      </c>
      <c r="G23" s="14"/>
      <c r="H23" s="14">
        <f t="shared" si="6"/>
        <v>5</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60" customHeight="1" thickBot="1" x14ac:dyDescent="0.25">
      <c r="A24" s="28"/>
      <c r="B24" s="109" t="s">
        <v>67</v>
      </c>
      <c r="C24" s="110" t="s">
        <v>68</v>
      </c>
      <c r="D24" s="81"/>
      <c r="E24" s="82">
        <f>F23</f>
        <v>44497</v>
      </c>
      <c r="F24" s="83">
        <f>E24+7</f>
        <v>44504</v>
      </c>
      <c r="G24" s="14"/>
      <c r="H24" s="14">
        <f t="shared" si="6"/>
        <v>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60" customHeight="1" thickBot="1" x14ac:dyDescent="0.25">
      <c r="A25" s="28"/>
      <c r="B25" s="109" t="s">
        <v>69</v>
      </c>
      <c r="C25" s="110" t="s">
        <v>70</v>
      </c>
      <c r="D25" s="81"/>
      <c r="E25" s="82">
        <f>E22</f>
        <v>44490</v>
      </c>
      <c r="F25" s="83">
        <f>E25+14</f>
        <v>44504</v>
      </c>
      <c r="G25" s="14"/>
      <c r="H25" s="14">
        <f t="shared" si="6"/>
        <v>15</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60" customHeight="1" thickBot="1" x14ac:dyDescent="0.25">
      <c r="A26" s="28"/>
      <c r="B26" s="84" t="s">
        <v>37</v>
      </c>
      <c r="C26" s="85"/>
      <c r="D26" s="86"/>
      <c r="E26" s="87"/>
      <c r="F26" s="88"/>
      <c r="G26" s="14"/>
      <c r="H26" s="14" t="str">
        <f t="shared" si="6"/>
        <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25">
      <c r="A27" s="28" t="s">
        <v>23</v>
      </c>
      <c r="B27" s="111" t="s">
        <v>71</v>
      </c>
      <c r="C27" s="112" t="s">
        <v>72</v>
      </c>
      <c r="D27" s="43"/>
      <c r="E27" s="44">
        <f>E25</f>
        <v>44490</v>
      </c>
      <c r="F27" s="120">
        <f>F25</f>
        <v>44504</v>
      </c>
      <c r="G27" s="14"/>
      <c r="H27" s="14">
        <f t="shared" si="6"/>
        <v>15</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60" customHeight="1" thickBot="1" x14ac:dyDescent="0.25">
      <c r="A28" s="28"/>
      <c r="B28" s="113" t="s">
        <v>73</v>
      </c>
      <c r="C28" s="114" t="s">
        <v>74</v>
      </c>
      <c r="D28" s="45"/>
      <c r="E28" s="46">
        <f>E27</f>
        <v>44490</v>
      </c>
      <c r="F28" s="47">
        <f>F27</f>
        <v>44504</v>
      </c>
      <c r="G28" s="14"/>
      <c r="H28" s="14">
        <f t="shared" si="6"/>
        <v>15</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60" customHeight="1" thickBot="1" x14ac:dyDescent="0.25">
      <c r="A29" s="28"/>
      <c r="B29" s="89" t="s">
        <v>38</v>
      </c>
      <c r="C29" s="90"/>
      <c r="D29" s="91"/>
      <c r="E29" s="92"/>
      <c r="F29" s="93"/>
      <c r="G29" s="14"/>
      <c r="H29" s="14" t="str">
        <f t="shared" si="6"/>
        <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60" customHeight="1" thickBot="1" x14ac:dyDescent="0.25">
      <c r="A30" s="28"/>
      <c r="B30" s="115" t="s">
        <v>75</v>
      </c>
      <c r="C30" s="116" t="s">
        <v>76</v>
      </c>
      <c r="D30" s="48"/>
      <c r="E30" s="49">
        <f>F28</f>
        <v>44504</v>
      </c>
      <c r="F30" s="50">
        <f>E30+4</f>
        <v>44508</v>
      </c>
      <c r="G30" s="14"/>
      <c r="H30" s="14">
        <f t="shared" si="6"/>
        <v>5</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60" customHeight="1" thickBot="1" x14ac:dyDescent="0.25">
      <c r="A31" s="28"/>
      <c r="B31" s="117" t="s">
        <v>77</v>
      </c>
      <c r="C31" s="118" t="s">
        <v>78</v>
      </c>
      <c r="D31" s="51"/>
      <c r="E31" s="52">
        <f>E30</f>
        <v>44504</v>
      </c>
      <c r="F31" s="53">
        <f>E31+7</f>
        <v>44511</v>
      </c>
      <c r="G31" s="14"/>
      <c r="H31" s="14">
        <f t="shared" si="6"/>
        <v>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25">
      <c r="A32" s="28" t="s">
        <v>23</v>
      </c>
      <c r="B32" s="117" t="s">
        <v>79</v>
      </c>
      <c r="C32" s="119" t="s">
        <v>80</v>
      </c>
      <c r="D32" s="51"/>
      <c r="E32" s="52">
        <f>E30</f>
        <v>44504</v>
      </c>
      <c r="F32" s="53">
        <f>E32+14</f>
        <v>44518</v>
      </c>
      <c r="G32" s="14"/>
      <c r="H32" s="14">
        <f t="shared" si="6"/>
        <v>15</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60" customHeight="1" thickBot="1" x14ac:dyDescent="0.25">
      <c r="A33" s="28"/>
      <c r="B33" s="117" t="s">
        <v>81</v>
      </c>
      <c r="C33" s="118" t="s">
        <v>82</v>
      </c>
      <c r="D33" s="51"/>
      <c r="E33" s="52">
        <f>F32</f>
        <v>44518</v>
      </c>
      <c r="F33" s="53">
        <f>E33+11</f>
        <v>44529</v>
      </c>
      <c r="G33" s="14"/>
      <c r="H33" s="14">
        <f t="shared" si="6"/>
        <v>12</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1 D13:D28">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1 I13:BL33">
    <cfRule type="expression" dxfId="8" priority="45">
      <formula>AND(TODAY()&gt;=I$5,TODAY()&lt;J$5)</formula>
    </cfRule>
  </conditionalFormatting>
  <conditionalFormatting sqref="I7:BL11 I13:BL33">
    <cfRule type="expression" dxfId="7" priority="39">
      <formula>AND(task_start&lt;=I$5,ROUNDDOWN((task_end-task_start+1)*task_progress,0)+task_start-1&gt;=I$5)</formula>
    </cfRule>
    <cfRule type="expression" dxfId="6" priority="40" stopIfTrue="1">
      <formula>AND(task_end&gt;=I$5,task_start&lt;J$5)</formula>
    </cfRule>
  </conditionalFormatting>
  <conditionalFormatting sqref="D29:D33">
    <cfRule type="dataBar" priority="9">
      <dataBar>
        <cfvo type="num" val="0"/>
        <cfvo type="num" val="1"/>
        <color theme="0" tint="-0.249977111117893"/>
      </dataBar>
      <extLst>
        <ext xmlns:x14="http://schemas.microsoft.com/office/spreadsheetml/2009/9/main" uri="{B025F937-C7B1-47D3-B67F-A62EFF666E3E}">
          <x14:id>{B50E1B68-F17A-F24B-BF02-EEC5862D20D8}</x14:id>
        </ext>
      </extLst>
    </cfRule>
  </conditionalFormatting>
  <conditionalFormatting sqref="D12">
    <cfRule type="dataBar" priority="1">
      <dataBar>
        <cfvo type="num" val="0"/>
        <cfvo type="num" val="1"/>
        <color theme="0" tint="-0.249977111117893"/>
      </dataBar>
      <extLst>
        <ext xmlns:x14="http://schemas.microsoft.com/office/spreadsheetml/2009/9/main" uri="{B025F937-C7B1-47D3-B67F-A62EFF666E3E}">
          <x14:id>{BDF0E49C-713D-D849-84BD-C290929DBB3E}</x14:id>
        </ext>
      </extLst>
    </cfRule>
  </conditionalFormatting>
  <conditionalFormatting sqref="I12:BL12">
    <cfRule type="expression" dxfId="2" priority="4">
      <formula>AND(TODAY()&gt;=I$5,TODAY()&lt;J$5)</formula>
    </cfRule>
  </conditionalFormatting>
  <conditionalFormatting sqref="I12:BL12">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D13:D28</xm:sqref>
        </x14:conditionalFormatting>
        <x14:conditionalFormatting xmlns:xm="http://schemas.microsoft.com/office/excel/2006/main">
          <x14:cfRule type="dataBar" id="{B50E1B68-F17A-F24B-BF02-EEC5862D20D8}">
            <x14:dataBar minLength="0" maxLength="100" gradient="0">
              <x14:cfvo type="num">
                <xm:f>0</xm:f>
              </x14:cfvo>
              <x14:cfvo type="num">
                <xm:f>1</xm:f>
              </x14:cfvo>
              <x14:negativeFillColor rgb="FFFF0000"/>
              <x14:axisColor rgb="FF000000"/>
            </x14:dataBar>
          </x14:cfRule>
          <xm:sqref>D29:D33</xm:sqref>
        </x14:conditionalFormatting>
        <x14:conditionalFormatting xmlns:xm="http://schemas.microsoft.com/office/excel/2006/main">
          <x14:cfRule type="dataBar" id="{BDF0E49C-713D-D849-84BD-C290929DBB3E}">
            <x14:dataBar minLength="0" maxLength="100" gradient="0">
              <x14:cfvo type="num">
                <xm:f>0</xm:f>
              </x14:cfvo>
              <x14:cfvo type="num">
                <xm:f>1</xm:f>
              </x14:cfvo>
              <x14:negativeFillColor rgb="FFFF0000"/>
              <x14:axisColor rgb="FF000000"/>
            </x14:dataBar>
          </x14:cfRule>
          <xm:sqref>D12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18" customWidth="1"/>
    <col min="2" max="16384" width="9.1640625" style="2"/>
  </cols>
  <sheetData>
    <row r="1" spans="1:2" ht="46.5" customHeight="1" x14ac:dyDescent="0.2"/>
    <row r="2" spans="1:2" s="20" customFormat="1" ht="16" x14ac:dyDescent="0.2">
      <c r="A2" s="19" t="s">
        <v>10</v>
      </c>
      <c r="B2" s="19"/>
    </row>
    <row r="3" spans="1:2" s="24" customFormat="1" ht="27" customHeight="1" x14ac:dyDescent="0.2">
      <c r="A3" s="25" t="s">
        <v>15</v>
      </c>
      <c r="B3" s="25"/>
    </row>
    <row r="4" spans="1:2" s="21" customFormat="1" ht="26" x14ac:dyDescent="0.3">
      <c r="A4" s="22" t="s">
        <v>9</v>
      </c>
    </row>
    <row r="5" spans="1:2" ht="74" customHeight="1" x14ac:dyDescent="0.2">
      <c r="A5" s="23" t="s">
        <v>18</v>
      </c>
    </row>
    <row r="6" spans="1:2" ht="26.25" customHeight="1" x14ac:dyDescent="0.2">
      <c r="A6" s="22" t="s">
        <v>21</v>
      </c>
    </row>
    <row r="7" spans="1:2" s="18" customFormat="1" ht="205" customHeight="1" x14ac:dyDescent="0.2">
      <c r="A7" s="27" t="s">
        <v>20</v>
      </c>
    </row>
    <row r="8" spans="1:2" s="21" customFormat="1" ht="26" x14ac:dyDescent="0.3">
      <c r="A8" s="22" t="s">
        <v>11</v>
      </c>
    </row>
    <row r="9" spans="1:2" ht="48" x14ac:dyDescent="0.2">
      <c r="A9" s="23" t="s">
        <v>19</v>
      </c>
    </row>
    <row r="10" spans="1:2" s="18" customFormat="1" ht="28" customHeight="1" x14ac:dyDescent="0.2">
      <c r="A10" s="26" t="s">
        <v>17</v>
      </c>
    </row>
    <row r="11" spans="1:2" s="21" customFormat="1" ht="26" x14ac:dyDescent="0.3">
      <c r="A11" s="22" t="s">
        <v>8</v>
      </c>
    </row>
    <row r="12" spans="1:2" ht="32" x14ac:dyDescent="0.2">
      <c r="A12" s="23" t="s">
        <v>16</v>
      </c>
    </row>
    <row r="13" spans="1:2" s="18" customFormat="1" ht="28" customHeight="1" x14ac:dyDescent="0.2">
      <c r="A13" s="26" t="s">
        <v>2</v>
      </c>
    </row>
    <row r="14" spans="1:2" s="21" customFormat="1" ht="26" x14ac:dyDescent="0.3">
      <c r="A14" s="22" t="s">
        <v>12</v>
      </c>
    </row>
    <row r="15" spans="1:2" ht="75" customHeight="1" x14ac:dyDescent="0.2">
      <c r="A15" s="23" t="s">
        <v>13</v>
      </c>
    </row>
    <row r="16" spans="1:2" ht="64" x14ac:dyDescent="0.2">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2021-09-30T18:46:43Z</dcterms:modified>
</cp:coreProperties>
</file>