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trolrisksgbr-my.sharepoint.com/personal/faiz_mistry_controlrisks_com/Documents/Desktop/Merwin/forex/"/>
    </mc:Choice>
  </mc:AlternateContent>
  <xr:revisionPtr revIDLastSave="290" documentId="8_{E92FC293-427F-442C-A946-5B54EC504010}" xr6:coauthVersionLast="47" xr6:coauthVersionMax="47" xr10:uidLastSave="{91F1AEF7-499D-4035-A328-0F306BF48639}"/>
  <bookViews>
    <workbookView xWindow="-9640" yWindow="-21710" windowWidth="38620" windowHeight="21220" xr2:uid="{2EACEA7A-B639-4335-867D-DF629CE4B3AF}"/>
  </bookViews>
  <sheets>
    <sheet name="TitanX_12_Ch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23" i="1" s="1"/>
  <c r="F8" i="1"/>
  <c r="F9" i="1"/>
  <c r="G9" i="1"/>
  <c r="G8" i="1"/>
  <c r="G10" i="1"/>
  <c r="H10" i="1"/>
  <c r="H9" i="1"/>
  <c r="H8" i="1"/>
  <c r="H11" i="1"/>
  <c r="I11" i="1"/>
  <c r="I10" i="1"/>
  <c r="I9" i="1"/>
  <c r="I8" i="1"/>
  <c r="I12" i="1"/>
  <c r="J12" i="1"/>
  <c r="J11" i="1"/>
  <c r="J10" i="1"/>
  <c r="J9" i="1"/>
  <c r="J8" i="1"/>
  <c r="J13" i="1"/>
  <c r="K8" i="1"/>
  <c r="G21" i="1"/>
  <c r="H21" i="1"/>
  <c r="I21" i="1"/>
  <c r="J21" i="1"/>
  <c r="K21" i="1"/>
  <c r="L21" i="1"/>
  <c r="M21" i="1"/>
  <c r="N21" i="1"/>
  <c r="O21" i="1"/>
  <c r="P21" i="1"/>
  <c r="F21" i="1"/>
  <c r="E21" i="1"/>
  <c r="L8" i="1"/>
  <c r="M8" i="1"/>
  <c r="N8" i="1"/>
  <c r="O8" i="1"/>
  <c r="P8" i="1"/>
  <c r="D36" i="1"/>
  <c r="D35" i="1"/>
  <c r="D34" i="1"/>
  <c r="D33" i="1"/>
  <c r="D30" i="1"/>
  <c r="D29" i="1"/>
  <c r="D28" i="1"/>
  <c r="D27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P19" i="1" s="1"/>
  <c r="F23" i="1" l="1"/>
  <c r="K14" i="1"/>
  <c r="P13" i="1"/>
  <c r="N10" i="1"/>
  <c r="P11" i="1"/>
  <c r="O15" i="1"/>
  <c r="N17" i="1"/>
  <c r="N9" i="1"/>
  <c r="N23" i="1" s="1"/>
  <c r="M13" i="1"/>
  <c r="L12" i="1"/>
  <c r="P18" i="1"/>
  <c r="P10" i="1"/>
  <c r="O14" i="1"/>
  <c r="N16" i="1"/>
  <c r="M14" i="1"/>
  <c r="L13" i="1"/>
  <c r="K9" i="1"/>
  <c r="K23" i="1" s="1"/>
  <c r="O17" i="1"/>
  <c r="M11" i="1"/>
  <c r="P17" i="1"/>
  <c r="P9" i="1"/>
  <c r="P23" i="1" s="1"/>
  <c r="O13" i="1"/>
  <c r="N15" i="1"/>
  <c r="M16" i="1"/>
  <c r="M15" i="1"/>
  <c r="L14" i="1"/>
  <c r="K10" i="1"/>
  <c r="N11" i="1"/>
  <c r="O16" i="1"/>
  <c r="L11" i="1"/>
  <c r="P16" i="1"/>
  <c r="O12" i="1"/>
  <c r="N14" i="1"/>
  <c r="L15" i="1"/>
  <c r="K11" i="1"/>
  <c r="O9" i="1"/>
  <c r="L10" i="1"/>
  <c r="P12" i="1"/>
  <c r="M12" i="1"/>
  <c r="P15" i="1"/>
  <c r="O11" i="1"/>
  <c r="O23" i="1" s="1"/>
  <c r="N13" i="1"/>
  <c r="M9" i="1"/>
  <c r="K12" i="1"/>
  <c r="P14" i="1"/>
  <c r="O18" i="1"/>
  <c r="O10" i="1"/>
  <c r="N12" i="1"/>
  <c r="M10" i="1"/>
  <c r="L9" i="1"/>
  <c r="K13" i="1"/>
  <c r="J23" i="1"/>
  <c r="G23" i="1"/>
  <c r="B22" i="1"/>
  <c r="B23" i="1" s="1"/>
  <c r="H23" i="1"/>
  <c r="I23" i="1"/>
  <c r="M23" i="1" l="1"/>
  <c r="L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Faiz Mistry</author>
  </authors>
  <commentList>
    <comment ref="P21" authorId="0" shapeId="0" xr:uid="{D302CE24-1825-464C-AD68-1E7F2AD3583E}">
      <text>
        <r>
          <rPr>
            <b/>
            <sz val="9"/>
            <color indexed="81"/>
            <rFont val="Tahoma"/>
            <charset val="1"/>
          </rPr>
          <t>Faiz Mistry:</t>
        </r>
        <r>
          <rPr>
            <sz val="9"/>
            <color indexed="81"/>
            <rFont val="Tahoma"/>
            <charset val="1"/>
          </rPr>
          <t xml:space="preserve">
Pip step = 21
Chain = 12
Total Pips = 21*12 = 252</t>
        </r>
      </text>
    </comment>
    <comment ref="B22" authorId="0" shapeId="0" xr:uid="{7204DFCF-B99E-4197-A3FB-473CC316FDD5}">
      <text>
        <r>
          <rPr>
            <b/>
            <sz val="9"/>
            <color indexed="81"/>
            <rFont val="Tahoma"/>
            <charset val="1"/>
          </rPr>
          <t>Faiz Mistry:</t>
        </r>
        <r>
          <rPr>
            <sz val="9"/>
            <color indexed="81"/>
            <rFont val="Tahoma"/>
            <charset val="1"/>
          </rPr>
          <t xml:space="preserve">
Total lotsize for 12 chain</t>
        </r>
      </text>
    </comment>
    <comment ref="B23" authorId="0" shapeId="0" xr:uid="{2205DCF2-2411-4AA3-BBEB-36DC015471FD}">
      <text>
        <r>
          <rPr>
            <b/>
            <sz val="9"/>
            <color indexed="81"/>
            <rFont val="Tahoma"/>
            <charset val="1"/>
          </rPr>
          <t>Faiz Mistry:</t>
        </r>
        <r>
          <rPr>
            <sz val="9"/>
            <color indexed="81"/>
            <rFont val="Tahoma"/>
            <charset val="1"/>
          </rPr>
          <t xml:space="preserve">
Total GBP value per pip for 12 chain</t>
        </r>
      </text>
    </comment>
    <comment ref="P23" authorId="0" shapeId="0" xr:uid="{9457F762-F59A-490B-B36B-C78BD24C914A}">
      <text>
        <r>
          <rPr>
            <b/>
            <sz val="9"/>
            <color indexed="81"/>
            <rFont val="Tahoma"/>
            <charset val="1"/>
          </rPr>
          <t>Faiz Mistry:</t>
        </r>
        <r>
          <rPr>
            <sz val="9"/>
            <color indexed="81"/>
            <rFont val="Tahoma"/>
            <charset val="1"/>
          </rPr>
          <t xml:space="preserve">
When currency moves against by 21*12=252 pips this will be the estimated total drawdown</t>
        </r>
      </text>
    </comment>
  </commentList>
</comments>
</file>

<file path=xl/sharedStrings.xml><?xml version="1.0" encoding="utf-8"?>
<sst xmlns="http://schemas.openxmlformats.org/spreadsheetml/2006/main" count="18" uniqueCount="15">
  <si>
    <t>LotSize</t>
  </si>
  <si>
    <t>LotSizeValueGBP</t>
  </si>
  <si>
    <t>LotSizeMultiplier</t>
  </si>
  <si>
    <t>ChainLevel</t>
  </si>
  <si>
    <t>PipStep</t>
  </si>
  <si>
    <t>MaxLevel</t>
  </si>
  <si>
    <t>TotalLotSizeValueGBP</t>
  </si>
  <si>
    <t>GBPUSD</t>
  </si>
  <si>
    <t>BUY</t>
  </si>
  <si>
    <t>SELL</t>
  </si>
  <si>
    <t>Drawdown Examples:</t>
  </si>
  <si>
    <t>Drawdown</t>
  </si>
  <si>
    <t>NegativeFactor</t>
  </si>
  <si>
    <t>TotalLotSize</t>
  </si>
  <si>
    <t>TotalPipsMovement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</si>
</sst>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4" borderId="0" xfId="0" applyFont="1" applyFill="1"/>
    <xf numFmtId="0" fontId="1" fillId="5" borderId="0" xfId="0" applyFont="1" applyFill="1"/>
    <xf numFmtId="4" fontId="0" fillId="0" borderId="0" xfId="0" applyNumberFormat="1"/>
    <xf numFmtId="4" fontId="1" fillId="4" borderId="0" xfId="0" applyNumberFormat="1" applyFont="1" applyFill="1"/>
    <xf numFmtId="2" fontId="1" fillId="3" borderId="0" xfId="0" applyNumberFormat="1" applyFont="1" applyFill="1"/>
    <xf numFmtId="2" fontId="1" fillId="5" borderId="0" xfId="0" applyNumberFormat="1" applyFont="1" applyFill="1"/>
    <xf numFmtId="2" fontId="0" fillId="0" borderId="0" xfId="0" applyNumberFormat="1"/>
    <xf numFmtId="2" fontId="1" fillId="0" borderId="0" xfId="0" applyNumberFormat="1" applyFont="1"/>
    <xf numFmtId="2" fontId="0" fillId="4" borderId="0" xfId="0" applyNumberFormat="1" applyFill="1"/>
    <xf numFmtId="0" fontId="0" fillId="4" borderId="0" xfId="0" applyFill="1"/>
    <xf numFmtId="0" fontId="2" fillId="0" borderId="0" xfId="0" applyFont="1"/>
    <xf numFmtId="4" fontId="3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624A3-167F-4B1D-9F88-0798F4E9083B}">
  <dimension ref="A1:Q36"/>
  <sheetViews>
    <sheetView tabSelected="1" zoomScale="130" zoomScaleNormal="130" workbookViewId="0">
      <selection activeCell="I33" sqref="I33"/>
    </sheetView>
  </sheetViews>
  <sheetFormatPr defaultRowHeight="14.5" x14ac:dyDescent="0.35"/>
  <cols>
    <col min="1" max="1" width="18.90625" bestFit="1" customWidth="1"/>
    <col min="2" max="2" width="8.7265625" style="9"/>
    <col min="4" max="4" width="9.7265625" bestFit="1" customWidth="1"/>
    <col min="5" max="13" width="8.7265625" style="5"/>
    <col min="14" max="14" width="9.81640625" style="5" bestFit="1" customWidth="1"/>
    <col min="15" max="15" width="8.7265625" style="5"/>
    <col min="16" max="16" width="9.81640625" style="5" bestFit="1" customWidth="1"/>
    <col min="17" max="17" width="9.90625" bestFit="1" customWidth="1"/>
  </cols>
  <sheetData>
    <row r="1" spans="1:17" x14ac:dyDescent="0.35">
      <c r="A1" s="1" t="s">
        <v>1</v>
      </c>
      <c r="B1" s="7">
        <v>7.5</v>
      </c>
    </row>
    <row r="2" spans="1:17" x14ac:dyDescent="0.35">
      <c r="A2" s="1" t="s">
        <v>2</v>
      </c>
      <c r="B2" s="7">
        <v>1.5</v>
      </c>
    </row>
    <row r="3" spans="1:17" x14ac:dyDescent="0.35">
      <c r="A3" s="1" t="s">
        <v>4</v>
      </c>
      <c r="B3" s="7">
        <v>21</v>
      </c>
    </row>
    <row r="4" spans="1:17" x14ac:dyDescent="0.35">
      <c r="A4" s="1" t="s">
        <v>5</v>
      </c>
      <c r="B4" s="7">
        <v>12</v>
      </c>
    </row>
    <row r="5" spans="1:17" x14ac:dyDescent="0.35">
      <c r="A5" s="1" t="s">
        <v>12</v>
      </c>
      <c r="B5" s="7">
        <v>-1</v>
      </c>
    </row>
    <row r="7" spans="1:17" s="2" customFormat="1" x14ac:dyDescent="0.35">
      <c r="A7" s="4" t="s">
        <v>3</v>
      </c>
      <c r="B7" s="8" t="s">
        <v>0</v>
      </c>
      <c r="C7" s="4"/>
      <c r="D7" s="3"/>
      <c r="E7" s="6">
        <v>1</v>
      </c>
      <c r="F7" s="6">
        <v>2</v>
      </c>
      <c r="G7" s="6">
        <v>3</v>
      </c>
      <c r="H7" s="6">
        <v>4</v>
      </c>
      <c r="I7" s="6">
        <v>5</v>
      </c>
      <c r="J7" s="6">
        <v>6</v>
      </c>
      <c r="K7" s="6">
        <v>7</v>
      </c>
      <c r="L7" s="6">
        <v>8</v>
      </c>
      <c r="M7" s="6">
        <v>9</v>
      </c>
      <c r="N7" s="6">
        <v>10</v>
      </c>
      <c r="O7" s="6">
        <v>11</v>
      </c>
      <c r="P7" s="6">
        <v>12</v>
      </c>
      <c r="Q7" s="3" t="s">
        <v>3</v>
      </c>
    </row>
    <row r="8" spans="1:17" x14ac:dyDescent="0.35">
      <c r="A8">
        <v>1</v>
      </c>
      <c r="B8" s="9">
        <v>0.01</v>
      </c>
      <c r="E8" s="5">
        <f>$B$5*Q19*$B$3*B8*$B$1</f>
        <v>-1.575</v>
      </c>
      <c r="F8" s="5">
        <f>$B$5*Q18*$B$3*B8*$B$1</f>
        <v>-3.15</v>
      </c>
      <c r="G8" s="5">
        <f t="shared" ref="G8:G9" si="0">$B$5*Q17*$B$3*B8*$B$1</f>
        <v>-4.7249999999999996</v>
      </c>
      <c r="H8" s="5">
        <f t="shared" ref="H8:H10" si="1">$B$5*Q16*$B$3*B8*$B$1</f>
        <v>-6.3</v>
      </c>
      <c r="I8" s="5">
        <f t="shared" ref="I8:I11" si="2">$B$5*Q15*$B$3*B8*$B$1</f>
        <v>-7.875</v>
      </c>
      <c r="J8" s="5">
        <f t="shared" ref="J8:J12" si="3">$B$5*Q14*$B$3*B8*$B$1</f>
        <v>-9.4499999999999993</v>
      </c>
      <c r="K8" s="5">
        <f t="shared" ref="K8:K13" si="4">$B$5*Q13*$B$3*B8*$B$1</f>
        <v>-11.025</v>
      </c>
      <c r="L8" s="5">
        <f t="shared" ref="L8:L14" si="5">$B$5*Q12*$B$3*B8*$B$1</f>
        <v>-12.6</v>
      </c>
      <c r="M8" s="5">
        <f t="shared" ref="M8:M15" si="6">$B$5*Q11*$B$3*B8*$B$1</f>
        <v>-14.175000000000001</v>
      </c>
      <c r="N8" s="5">
        <f>$B$5*Q10*$B$3*B8*$B$1</f>
        <v>-15.75</v>
      </c>
      <c r="O8" s="5">
        <f>$B$5*Q9*$B$3*B8*$B$1</f>
        <v>-17.324999999999999</v>
      </c>
      <c r="P8" s="5">
        <f>$B$5*Q8*$B$3*B8*$B$1</f>
        <v>-18.899999999999999</v>
      </c>
      <c r="Q8" s="12">
        <v>12</v>
      </c>
    </row>
    <row r="9" spans="1:17" x14ac:dyDescent="0.35">
      <c r="A9">
        <v>2</v>
      </c>
      <c r="B9" s="9">
        <f>ROUNDUP(B8*$B$2,2)</f>
        <v>0.02</v>
      </c>
      <c r="F9" s="5">
        <f>$B$5*Q19*$B$3*B9*$B$1</f>
        <v>-3.15</v>
      </c>
      <c r="G9" s="5">
        <f t="shared" si="0"/>
        <v>-6.3</v>
      </c>
      <c r="H9" s="5">
        <f t="shared" si="1"/>
        <v>-9.4499999999999993</v>
      </c>
      <c r="I9" s="5">
        <f t="shared" si="2"/>
        <v>-12.6</v>
      </c>
      <c r="J9" s="5">
        <f t="shared" si="3"/>
        <v>-15.75</v>
      </c>
      <c r="K9" s="5">
        <f t="shared" si="4"/>
        <v>-18.899999999999999</v>
      </c>
      <c r="L9" s="5">
        <f t="shared" si="5"/>
        <v>-22.05</v>
      </c>
      <c r="M9" s="5">
        <f t="shared" si="6"/>
        <v>-25.2</v>
      </c>
      <c r="N9" s="5">
        <f>$B$5*Q11*$B$3*B9*$B$1</f>
        <v>-28.35</v>
      </c>
      <c r="O9" s="5">
        <f>$B$5*Q10*$B$3*B9*$B$1</f>
        <v>-31.5</v>
      </c>
      <c r="P9" s="5">
        <f>$B$5*Q9*$B$3*B9*$B$1</f>
        <v>-34.65</v>
      </c>
      <c r="Q9" s="12">
        <v>11</v>
      </c>
    </row>
    <row r="10" spans="1:17" x14ac:dyDescent="0.35">
      <c r="A10">
        <v>3</v>
      </c>
      <c r="B10" s="9">
        <f t="shared" ref="B10:B19" si="7">ROUNDUP(B9*$B$2,2)</f>
        <v>0.03</v>
      </c>
      <c r="G10" s="5">
        <f>$B$5*Q19*$B$3*B10*$B$1</f>
        <v>-4.7249999999999996</v>
      </c>
      <c r="H10" s="5">
        <f t="shared" si="1"/>
        <v>-9.4499999999999993</v>
      </c>
      <c r="I10" s="5">
        <f t="shared" si="2"/>
        <v>-14.174999999999999</v>
      </c>
      <c r="J10" s="5">
        <f t="shared" si="3"/>
        <v>-18.899999999999999</v>
      </c>
      <c r="K10" s="5">
        <f t="shared" si="4"/>
        <v>-23.625</v>
      </c>
      <c r="L10" s="5">
        <f t="shared" si="5"/>
        <v>-28.349999999999998</v>
      </c>
      <c r="M10" s="5">
        <f t="shared" si="6"/>
        <v>-33.075000000000003</v>
      </c>
      <c r="N10" s="5">
        <f>$B$5*Q12*$B$3*B10*$B$1</f>
        <v>-37.799999999999997</v>
      </c>
      <c r="O10" s="5">
        <f>$B$5*Q11*$B$3*B10*$B$1</f>
        <v>-42.524999999999999</v>
      </c>
      <c r="P10" s="5">
        <f>$B$5*Q10*$B$3*B10*$B$1</f>
        <v>-47.25</v>
      </c>
      <c r="Q10" s="12">
        <v>10</v>
      </c>
    </row>
    <row r="11" spans="1:17" x14ac:dyDescent="0.35">
      <c r="A11">
        <v>4</v>
      </c>
      <c r="B11" s="9">
        <f t="shared" si="7"/>
        <v>0.05</v>
      </c>
      <c r="H11" s="5">
        <f>$B$5*Q19*$B$3*B11*$B$1</f>
        <v>-7.875</v>
      </c>
      <c r="I11" s="5">
        <f t="shared" si="2"/>
        <v>-15.75</v>
      </c>
      <c r="J11" s="5">
        <f t="shared" si="3"/>
        <v>-23.625000000000004</v>
      </c>
      <c r="K11" s="5">
        <f t="shared" si="4"/>
        <v>-31.5</v>
      </c>
      <c r="L11" s="5">
        <f t="shared" si="5"/>
        <v>-39.375</v>
      </c>
      <c r="M11" s="5">
        <f t="shared" si="6"/>
        <v>-47.250000000000007</v>
      </c>
      <c r="N11" s="5">
        <f>$B$5*Q13*$B$3*B11*$B$1</f>
        <v>-55.125000000000007</v>
      </c>
      <c r="O11" s="5">
        <f>$B$5*Q12*$B$3*B11*$B$1</f>
        <v>-63</v>
      </c>
      <c r="P11" s="5">
        <f>$B$5*Q11*$B$3*B11*$B$1</f>
        <v>-70.875000000000014</v>
      </c>
      <c r="Q11" s="12">
        <v>9</v>
      </c>
    </row>
    <row r="12" spans="1:17" x14ac:dyDescent="0.35">
      <c r="A12">
        <v>5</v>
      </c>
      <c r="B12" s="9">
        <f t="shared" si="7"/>
        <v>0.08</v>
      </c>
      <c r="I12" s="5">
        <f>$B$5*Q19*$B$3*B12*$B$1</f>
        <v>-12.6</v>
      </c>
      <c r="J12" s="5">
        <f t="shared" si="3"/>
        <v>-25.2</v>
      </c>
      <c r="K12" s="5">
        <f t="shared" si="4"/>
        <v>-37.799999999999997</v>
      </c>
      <c r="L12" s="5">
        <f t="shared" si="5"/>
        <v>-50.4</v>
      </c>
      <c r="M12" s="5">
        <f t="shared" si="6"/>
        <v>-63</v>
      </c>
      <c r="N12" s="5">
        <f>$B$5*Q14*$B$3*B12*$B$1</f>
        <v>-75.599999999999994</v>
      </c>
      <c r="O12" s="5">
        <f>$B$5*Q13*$B$3*B12*$B$1</f>
        <v>-88.2</v>
      </c>
      <c r="P12" s="5">
        <f>$B$5*Q12*$B$3*B12*$B$1</f>
        <v>-100.8</v>
      </c>
      <c r="Q12" s="12">
        <v>8</v>
      </c>
    </row>
    <row r="13" spans="1:17" x14ac:dyDescent="0.35">
      <c r="A13">
        <v>6</v>
      </c>
      <c r="B13" s="9">
        <f t="shared" si="7"/>
        <v>0.12</v>
      </c>
      <c r="J13" s="5">
        <f>$B$5*Q19*$B$3*B13*$B$1</f>
        <v>-18.899999999999999</v>
      </c>
      <c r="K13" s="5">
        <f t="shared" si="4"/>
        <v>-37.799999999999997</v>
      </c>
      <c r="L13" s="5">
        <f t="shared" si="5"/>
        <v>-56.699999999999996</v>
      </c>
      <c r="M13" s="5">
        <f t="shared" si="6"/>
        <v>-75.599999999999994</v>
      </c>
      <c r="N13" s="5">
        <f>$B$5*Q15*$B$3*B13*$B$1</f>
        <v>-94.5</v>
      </c>
      <c r="O13" s="5">
        <f>$B$5*Q14*$B$3*B13*$B$1</f>
        <v>-113.39999999999999</v>
      </c>
      <c r="P13" s="5">
        <f>$B$5*Q13*$B$3*B13*$B$1</f>
        <v>-132.30000000000001</v>
      </c>
      <c r="Q13" s="12">
        <v>7</v>
      </c>
    </row>
    <row r="14" spans="1:17" x14ac:dyDescent="0.35">
      <c r="A14">
        <v>7</v>
      </c>
      <c r="B14" s="9">
        <f t="shared" si="7"/>
        <v>0.18</v>
      </c>
      <c r="K14" s="5">
        <f>$B$5*Q19*$B$3*B14*$B$1</f>
        <v>-28.349999999999998</v>
      </c>
      <c r="L14" s="5">
        <f t="shared" si="5"/>
        <v>-56.699999999999996</v>
      </c>
      <c r="M14" s="5">
        <f t="shared" si="6"/>
        <v>-85.05</v>
      </c>
      <c r="N14" s="5">
        <f>$B$5*Q16*$B$3*B14*$B$1</f>
        <v>-113.39999999999999</v>
      </c>
      <c r="O14" s="5">
        <f>$B$5*Q15*$B$3*B14*$B$1</f>
        <v>-141.75</v>
      </c>
      <c r="P14" s="5">
        <f>$B$5*Q14*$B$3*B14*$B$1</f>
        <v>-170.1</v>
      </c>
      <c r="Q14" s="12">
        <v>6</v>
      </c>
    </row>
    <row r="15" spans="1:17" x14ac:dyDescent="0.35">
      <c r="A15">
        <v>8</v>
      </c>
      <c r="B15" s="9">
        <f t="shared" si="7"/>
        <v>0.27</v>
      </c>
      <c r="L15" s="5">
        <f>$B$5*Q19*$B$3*B15*$B$1</f>
        <v>-42.524999999999999</v>
      </c>
      <c r="M15" s="5">
        <f t="shared" si="6"/>
        <v>-85.05</v>
      </c>
      <c r="N15" s="5">
        <f>$B$5*Q17*$B$3*B15*$B$1</f>
        <v>-127.57500000000002</v>
      </c>
      <c r="O15" s="5">
        <f>$B$5*Q16*$B$3*B15*$B$1</f>
        <v>-170.1</v>
      </c>
      <c r="P15" s="5">
        <f>$B$5*Q15*$B$3*B15*$B$1</f>
        <v>-212.625</v>
      </c>
      <c r="Q15" s="12">
        <v>5</v>
      </c>
    </row>
    <row r="16" spans="1:17" x14ac:dyDescent="0.35">
      <c r="A16">
        <v>9</v>
      </c>
      <c r="B16" s="9">
        <f t="shared" si="7"/>
        <v>0.41000000000000003</v>
      </c>
      <c r="M16" s="5">
        <f>$B$5*Q19*$B$3*B16*$B$1</f>
        <v>-64.575000000000003</v>
      </c>
      <c r="N16" s="5">
        <f>$B$5*Q18*$B$3*B16*$B$1</f>
        <v>-129.15</v>
      </c>
      <c r="O16" s="5">
        <f>$B$5*Q17*$B$3*B16*$B$1</f>
        <v>-193.72500000000002</v>
      </c>
      <c r="P16" s="5">
        <f>$B$5*Q16*$B$3*B16*$B$1</f>
        <v>-258.3</v>
      </c>
      <c r="Q16" s="12">
        <v>4</v>
      </c>
    </row>
    <row r="17" spans="1:17" x14ac:dyDescent="0.35">
      <c r="A17">
        <v>10</v>
      </c>
      <c r="B17" s="9">
        <f t="shared" si="7"/>
        <v>0.62</v>
      </c>
      <c r="N17" s="5">
        <f>$B$5*Q19*$B$3*B17*$B$1</f>
        <v>-97.649999999999991</v>
      </c>
      <c r="O17" s="5">
        <f>$B$5*Q18*$B$3*B17*$B$1</f>
        <v>-195.29999999999998</v>
      </c>
      <c r="P17" s="5">
        <f>$B$5*Q17*$B$3*B17*$B$1</f>
        <v>-292.95000000000005</v>
      </c>
      <c r="Q17" s="12">
        <v>3</v>
      </c>
    </row>
    <row r="18" spans="1:17" x14ac:dyDescent="0.35">
      <c r="A18">
        <v>11</v>
      </c>
      <c r="B18" s="9">
        <f t="shared" si="7"/>
        <v>0.93</v>
      </c>
      <c r="O18" s="5">
        <f>$B$5*Q19*$B$3*B18*$B$1</f>
        <v>-146.47500000000002</v>
      </c>
      <c r="P18" s="5">
        <f>$B$5*Q18*$B$3*B18*$B$1</f>
        <v>-292.95000000000005</v>
      </c>
      <c r="Q18" s="12">
        <v>2</v>
      </c>
    </row>
    <row r="19" spans="1:17" x14ac:dyDescent="0.35">
      <c r="A19">
        <v>12</v>
      </c>
      <c r="B19" s="9">
        <f t="shared" si="7"/>
        <v>1.4</v>
      </c>
      <c r="P19" s="5">
        <f>$B$5*Q19*$B$3*B19*$B$1</f>
        <v>-220.5</v>
      </c>
      <c r="Q19" s="12">
        <v>1</v>
      </c>
    </row>
    <row r="21" spans="1:17" x14ac:dyDescent="0.35">
      <c r="A21" s="2" t="s">
        <v>14</v>
      </c>
      <c r="E21" s="5">
        <f>$B$3*E7</f>
        <v>21</v>
      </c>
      <c r="F21" s="5">
        <f>$B$3*F7</f>
        <v>42</v>
      </c>
      <c r="G21" s="5">
        <f t="shared" ref="G21:P21" si="8">$B$3*G7</f>
        <v>63</v>
      </c>
      <c r="H21" s="5">
        <f t="shared" si="8"/>
        <v>84</v>
      </c>
      <c r="I21" s="5">
        <f t="shared" si="8"/>
        <v>105</v>
      </c>
      <c r="J21" s="5">
        <f t="shared" si="8"/>
        <v>126</v>
      </c>
      <c r="K21" s="5">
        <f t="shared" si="8"/>
        <v>147</v>
      </c>
      <c r="L21" s="5">
        <f t="shared" si="8"/>
        <v>168</v>
      </c>
      <c r="M21" s="5">
        <f t="shared" si="8"/>
        <v>189</v>
      </c>
      <c r="N21" s="5">
        <f t="shared" si="8"/>
        <v>210</v>
      </c>
      <c r="O21" s="5">
        <f t="shared" si="8"/>
        <v>231</v>
      </c>
      <c r="P21" s="5">
        <f t="shared" si="8"/>
        <v>252</v>
      </c>
    </row>
    <row r="22" spans="1:17" s="2" customFormat="1" x14ac:dyDescent="0.35">
      <c r="A22" s="2" t="s">
        <v>13</v>
      </c>
      <c r="B22" s="10">
        <f>SUM(B8:B19)</f>
        <v>4.12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1:17" x14ac:dyDescent="0.35">
      <c r="A23" s="2" t="s">
        <v>6</v>
      </c>
      <c r="B23" s="15">
        <f>B22*$B$1</f>
        <v>30.900000000000002</v>
      </c>
      <c r="E23" s="14">
        <f>SUM(E8:E19)</f>
        <v>-1.575</v>
      </c>
      <c r="F23" s="14">
        <f t="shared" ref="F23:P23" si="9">SUM(F8:F19)</f>
        <v>-6.3</v>
      </c>
      <c r="G23" s="14">
        <f t="shared" si="9"/>
        <v>-15.749999999999998</v>
      </c>
      <c r="H23" s="14">
        <f t="shared" si="9"/>
        <v>-33.075000000000003</v>
      </c>
      <c r="I23" s="14">
        <f t="shared" si="9"/>
        <v>-63</v>
      </c>
      <c r="J23" s="14">
        <f t="shared" si="9"/>
        <v>-111.82499999999999</v>
      </c>
      <c r="K23" s="14">
        <f t="shared" si="9"/>
        <v>-188.99999999999997</v>
      </c>
      <c r="L23" s="14">
        <f t="shared" si="9"/>
        <v>-308.7</v>
      </c>
      <c r="M23" s="14">
        <f t="shared" si="9"/>
        <v>-492.97500000000002</v>
      </c>
      <c r="N23" s="14">
        <f t="shared" si="9"/>
        <v>-774.9</v>
      </c>
      <c r="O23" s="14">
        <f t="shared" si="9"/>
        <v>-1203.3000000000002</v>
      </c>
      <c r="P23" s="14">
        <f t="shared" si="9"/>
        <v>-1852.2</v>
      </c>
    </row>
    <row r="25" spans="1:17" x14ac:dyDescent="0.35">
      <c r="A25" t="s">
        <v>10</v>
      </c>
    </row>
    <row r="26" spans="1:17" x14ac:dyDescent="0.35">
      <c r="A26" t="s">
        <v>7</v>
      </c>
      <c r="B26" s="11" t="s">
        <v>8</v>
      </c>
      <c r="C26" s="12">
        <v>1.2289000000000001</v>
      </c>
      <c r="D26" s="12" t="s">
        <v>11</v>
      </c>
    </row>
    <row r="27" spans="1:17" x14ac:dyDescent="0.35">
      <c r="B27" s="9">
        <v>-200</v>
      </c>
      <c r="C27">
        <v>1.2089000000000001</v>
      </c>
      <c r="D27" s="13">
        <f>-1*4.12*7.5*200</f>
        <v>-6180</v>
      </c>
    </row>
    <row r="28" spans="1:17" x14ac:dyDescent="0.35">
      <c r="B28" s="9">
        <v>-200</v>
      </c>
      <c r="C28">
        <v>1.1889000000000001</v>
      </c>
      <c r="D28" s="13">
        <f>-1*4.12*7.5*400</f>
        <v>-12360</v>
      </c>
    </row>
    <row r="29" spans="1:17" x14ac:dyDescent="0.35">
      <c r="B29" s="9">
        <v>-200</v>
      </c>
      <c r="C29">
        <v>1.1689000000000001</v>
      </c>
      <c r="D29" s="13">
        <f>-1*4.12*7.5*600</f>
        <v>-18540</v>
      </c>
    </row>
    <row r="30" spans="1:17" x14ac:dyDescent="0.35">
      <c r="B30" s="9">
        <v>-200</v>
      </c>
      <c r="C30">
        <v>1.1489</v>
      </c>
      <c r="D30" s="13">
        <f>-1*4.12*7.5*800</f>
        <v>-24720</v>
      </c>
    </row>
    <row r="32" spans="1:17" x14ac:dyDescent="0.35">
      <c r="A32" t="s">
        <v>7</v>
      </c>
      <c r="B32" s="11" t="s">
        <v>9</v>
      </c>
      <c r="C32" s="12">
        <v>1.1889000000000001</v>
      </c>
      <c r="D32" s="12" t="s">
        <v>11</v>
      </c>
    </row>
    <row r="33" spans="2:4" x14ac:dyDescent="0.35">
      <c r="B33" s="9">
        <v>-200</v>
      </c>
      <c r="C33">
        <v>1.2089000000000001</v>
      </c>
      <c r="D33" s="13">
        <f>-1*4.12*7.5*200</f>
        <v>-6180</v>
      </c>
    </row>
    <row r="34" spans="2:4" x14ac:dyDescent="0.35">
      <c r="B34" s="9">
        <v>-200</v>
      </c>
      <c r="C34">
        <v>1.2289000000000001</v>
      </c>
      <c r="D34" s="13">
        <f>-1*4.12*7.5*400</f>
        <v>-12360</v>
      </c>
    </row>
    <row r="35" spans="2:4" x14ac:dyDescent="0.35">
      <c r="B35" s="9">
        <v>-200</v>
      </c>
      <c r="C35">
        <v>1.2488999999999999</v>
      </c>
      <c r="D35" s="13">
        <f>-1*4.12*7.5*600</f>
        <v>-18540</v>
      </c>
    </row>
    <row r="36" spans="2:4" x14ac:dyDescent="0.35">
      <c r="B36" s="9">
        <v>-200</v>
      </c>
      <c r="C36">
        <v>1.2688999999999999</v>
      </c>
      <c r="D36" s="13">
        <f>-1*4.12*7.5*800</f>
        <v>-24720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TitanX_12_Chain</vt:lpstr>
    </vt:vector>
  </TitlesOfParts>
  <Company>Control Risks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 Mistry</dc:creator>
  <cp:lastModifiedBy>Faiz Mistry</cp:lastModifiedBy>
  <dcterms:created xsi:type="dcterms:W3CDTF">2023-04-04T09:10:41Z</dcterms:created>
  <dcterms:modified xsi:type="dcterms:W3CDTF">2023-04-04T17:43:10Z</dcterms:modified>
</cp:coreProperties>
</file>