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fbris/Desktop/23 Migración ASI servicios/OIM_migracion_servicios/1_data/"/>
    </mc:Choice>
  </mc:AlternateContent>
  <xr:revisionPtr revIDLastSave="0" documentId="13_ncr:1_{35ADF036-DEA6-B841-B625-B8148D2E1641}" xr6:coauthVersionLast="47" xr6:coauthVersionMax="47" xr10:uidLastSave="{00000000-0000-0000-0000-000000000000}"/>
  <bookViews>
    <workbookView xWindow="6760" yWindow="3000" windowWidth="26840" windowHeight="15940" xr2:uid="{D06A6A23-6A6C-CF40-8A55-C78D1710B4ED}"/>
  </bookViews>
  <sheets>
    <sheet name="UPMigratoria" sheetId="1" r:id="rId1"/>
    <sheet name="econom" sheetId="4" r:id="rId2"/>
    <sheet name="Insumo-producto" sheetId="5" r:id="rId3"/>
    <sheet name="ARIMA demanda" sheetId="6" r:id="rId4"/>
    <sheet name="Hoja7" sheetId="7" r:id="rId5"/>
    <sheet name="ONU OIM" sheetId="2" r:id="rId6"/>
    <sheet name="Hoja 3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" i="7" l="1"/>
  <c r="M7" i="7"/>
  <c r="M8" i="7"/>
  <c r="M28" i="7" s="1"/>
  <c r="M9" i="7"/>
  <c r="M10" i="7"/>
  <c r="M11" i="7"/>
  <c r="M12" i="7"/>
  <c r="M29" i="7" s="1"/>
  <c r="M13" i="7"/>
  <c r="M14" i="7"/>
  <c r="M15" i="7"/>
  <c r="M16" i="7"/>
  <c r="M30" i="7" s="1"/>
  <c r="M17" i="7"/>
  <c r="M18" i="7"/>
  <c r="M19" i="7"/>
  <c r="M20" i="7"/>
  <c r="M31" i="7" s="1"/>
  <c r="M21" i="7"/>
  <c r="M22" i="7"/>
  <c r="M23" i="7"/>
  <c r="M24" i="7"/>
  <c r="M32" i="7" s="1"/>
  <c r="M5" i="7"/>
  <c r="I6" i="7"/>
  <c r="I7" i="7"/>
  <c r="I8" i="7"/>
  <c r="I28" i="7" s="1"/>
  <c r="I9" i="7"/>
  <c r="I10" i="7"/>
  <c r="I11" i="7"/>
  <c r="I12" i="7"/>
  <c r="I29" i="7" s="1"/>
  <c r="I13" i="7"/>
  <c r="I14" i="7"/>
  <c r="I15" i="7"/>
  <c r="I16" i="7"/>
  <c r="I30" i="7" s="1"/>
  <c r="I17" i="7"/>
  <c r="I18" i="7"/>
  <c r="I19" i="7"/>
  <c r="I20" i="7"/>
  <c r="I31" i="7" s="1"/>
  <c r="I21" i="7"/>
  <c r="I22" i="7"/>
  <c r="I23" i="7"/>
  <c r="I24" i="7"/>
  <c r="I32" i="7" s="1"/>
  <c r="I5" i="7"/>
  <c r="E6" i="7"/>
  <c r="E7" i="7"/>
  <c r="E8" i="7"/>
  <c r="E28" i="7" s="1"/>
  <c r="E9" i="7"/>
  <c r="E10" i="7"/>
  <c r="E11" i="7"/>
  <c r="E12" i="7"/>
  <c r="E29" i="7" s="1"/>
  <c r="E13" i="7"/>
  <c r="E14" i="7"/>
  <c r="E15" i="7"/>
  <c r="E16" i="7"/>
  <c r="E30" i="7" s="1"/>
  <c r="E17" i="7"/>
  <c r="E18" i="7"/>
  <c r="E19" i="7"/>
  <c r="E20" i="7"/>
  <c r="E31" i="7" s="1"/>
  <c r="E21" i="7"/>
  <c r="E22" i="7"/>
  <c r="E23" i="7"/>
  <c r="E24" i="7"/>
  <c r="E32" i="7" s="1"/>
  <c r="E5" i="7"/>
  <c r="G13" i="6"/>
  <c r="H13" i="6"/>
  <c r="K13" i="6"/>
  <c r="H9" i="6"/>
  <c r="I13" i="6"/>
  <c r="J13" i="6"/>
  <c r="G16" i="5"/>
  <c r="H16" i="5"/>
  <c r="I16" i="5"/>
  <c r="J16" i="5"/>
  <c r="K16" i="5"/>
  <c r="F16" i="5"/>
  <c r="G15" i="5"/>
  <c r="K15" i="5"/>
  <c r="C6" i="5"/>
  <c r="D6" i="5" s="1"/>
  <c r="E6" i="5" s="1"/>
  <c r="F6" i="5" s="1"/>
  <c r="E3" i="5"/>
  <c r="F3" i="5"/>
  <c r="G3" i="5"/>
  <c r="H3" i="5"/>
  <c r="I3" i="5"/>
  <c r="J3" i="5"/>
  <c r="K3" i="5"/>
  <c r="D3" i="5"/>
  <c r="C3" i="5"/>
  <c r="B11" i="5"/>
  <c r="E1" i="5"/>
  <c r="F1" i="5" s="1"/>
  <c r="G1" i="5" s="1"/>
  <c r="H1" i="5" s="1"/>
  <c r="I1" i="5" s="1"/>
  <c r="J1" i="5" s="1"/>
  <c r="K1" i="5" s="1"/>
  <c r="G6" i="5" l="1"/>
  <c r="F17" i="5"/>
  <c r="J15" i="5"/>
  <c r="I15" i="5"/>
  <c r="F15" i="5"/>
  <c r="H15" i="5"/>
  <c r="H6" i="5" l="1"/>
  <c r="G17" i="5"/>
  <c r="G7" i="5"/>
  <c r="G18" i="5" s="1"/>
  <c r="I6" i="5" l="1"/>
  <c r="H7" i="5"/>
  <c r="H18" i="5" s="1"/>
  <c r="H17" i="5"/>
  <c r="J6" i="5" l="1"/>
  <c r="I7" i="5"/>
  <c r="I18" i="5" s="1"/>
  <c r="I17" i="5"/>
  <c r="K6" i="5" l="1"/>
  <c r="J17" i="5"/>
  <c r="J7" i="5"/>
  <c r="J18" i="5" s="1"/>
  <c r="K7" i="5" l="1"/>
  <c r="K18" i="5" s="1"/>
  <c r="K17" i="5"/>
</calcChain>
</file>

<file path=xl/sharedStrings.xml><?xml version="1.0" encoding="utf-8"?>
<sst xmlns="http://schemas.openxmlformats.org/spreadsheetml/2006/main" count="144" uniqueCount="74">
  <si>
    <t>International Migrant Stock 2020: Destination</t>
  </si>
  <si>
    <t>Table 6: Estimated refugee stock (including asylum seekers) at mid-year by region, country or area of destination, 1990-2020</t>
  </si>
  <si>
    <t>POP/DB/MIG/Stock/Rev.2020</t>
  </si>
  <si>
    <r>
      <rPr>
        <sz val="8"/>
        <rFont val="Arial"/>
        <family val="2"/>
      </rPr>
      <t>Suggested citation: United Nations Department of Economic and Social Affairs, Population Division (2020).</t>
    </r>
    <r>
      <rPr>
        <i/>
        <sz val="8"/>
        <rFont val="Arial"/>
        <family val="2"/>
      </rPr>
      <t xml:space="preserve"> International Migrant Stock 2020.</t>
    </r>
  </si>
  <si>
    <t>Copyright © 2020 by United Nations, made available under a Creative Commons license CC BY 3.0 IGO: http://creativecommons.org/licenses/by/3.0/igo/</t>
  </si>
  <si>
    <t xml:space="preserve">   Mexico</t>
  </si>
  <si>
    <t>B R</t>
  </si>
  <si>
    <t>Refugee and asylum seekers at mid-year, both sexes combined</t>
  </si>
  <si>
    <t>Region, development group, country or area</t>
  </si>
  <si>
    <t>Notes</t>
  </si>
  <si>
    <t>Location code</t>
  </si>
  <si>
    <t>Type of data</t>
  </si>
  <si>
    <t xml:space="preserve">   United States of America*</t>
  </si>
  <si>
    <t>B</t>
  </si>
  <si>
    <t>International migrant stock at mid-year, both sexes combined</t>
  </si>
  <si>
    <t>WORLD</t>
  </si>
  <si>
    <t/>
  </si>
  <si>
    <t>US_mig_stock</t>
  </si>
  <si>
    <t>MEX_mig_stock</t>
  </si>
  <si>
    <t>ref_asylum_MEX</t>
  </si>
  <si>
    <t>ref_asylum_US</t>
  </si>
  <si>
    <t>entradas_extranjetos</t>
  </si>
  <si>
    <t>ext_no_res</t>
  </si>
  <si>
    <t>visit_turistas</t>
  </si>
  <si>
    <t>Visitantes_negocios</t>
  </si>
  <si>
    <t>otros_visitantes_no_remunerados</t>
  </si>
  <si>
    <t>tripulacion_mar</t>
  </si>
  <si>
    <t>tripulacion_aerea</t>
  </si>
  <si>
    <t>Visitantes_reg</t>
  </si>
  <si>
    <t>year</t>
  </si>
  <si>
    <t>visitante_humanitarias</t>
  </si>
  <si>
    <t>visitante_permiso_trabajo</t>
  </si>
  <si>
    <t>trabajadores_fronterizos</t>
  </si>
  <si>
    <t>diplo</t>
  </si>
  <si>
    <t>extranjeros_residenes_mex</t>
  </si>
  <si>
    <t>extranjeros_residentes_temporales</t>
  </si>
  <si>
    <t>extranjeros_residentes_permanentes</t>
  </si>
  <si>
    <t>mexicanos</t>
  </si>
  <si>
    <t>mexicanos_residentes_pais</t>
  </si>
  <si>
    <t>mexicanos_residentes_ext</t>
  </si>
  <si>
    <t>diplomaticos</t>
  </si>
  <si>
    <t>visitantes_crucer</t>
  </si>
  <si>
    <t>tripulacion_aerea_1</t>
  </si>
  <si>
    <t>PIB_pc</t>
  </si>
  <si>
    <t>FBCF</t>
  </si>
  <si>
    <t>migracion_interna</t>
  </si>
  <si>
    <t>Crecimiento PIB real</t>
  </si>
  <si>
    <t>Crecimiento estimado PIB</t>
  </si>
  <si>
    <t>Puestos trabajo manufactura</t>
  </si>
  <si>
    <t>Crecimiento puestos</t>
  </si>
  <si>
    <t>2022 Q1</t>
  </si>
  <si>
    <t>2022 Q2</t>
  </si>
  <si>
    <t>2022 Q3</t>
  </si>
  <si>
    <t>2022 Q4</t>
  </si>
  <si>
    <t>2023 Q1</t>
  </si>
  <si>
    <t>2023 Q2</t>
  </si>
  <si>
    <t>2023 Q3</t>
  </si>
  <si>
    <t>2023 Q4</t>
  </si>
  <si>
    <t>2024 Q1</t>
  </si>
  <si>
    <t>2024 Q2</t>
  </si>
  <si>
    <t>2024 Q3</t>
  </si>
  <si>
    <t>2024 Q4</t>
  </si>
  <si>
    <t>2025 Q1</t>
  </si>
  <si>
    <t>2025 Q2</t>
  </si>
  <si>
    <t>2025 Q3</t>
  </si>
  <si>
    <t>2025 Q4</t>
  </si>
  <si>
    <t>2026 Q1</t>
  </si>
  <si>
    <t>2026 Q2</t>
  </si>
  <si>
    <t>2026 Q3</t>
  </si>
  <si>
    <t>2026 Q4</t>
  </si>
  <si>
    <t>ARIMA univariado</t>
  </si>
  <si>
    <t>ARIMA dinámico incorporando variables exógenas</t>
  </si>
  <si>
    <t>Modelo de corrección de errores</t>
  </si>
  <si>
    <t>total_entradas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</si>
</sst>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###\ ###\ ##0;\-###\ ###\ ##0;\—;"/>
    <numFmt numFmtId="166" formatCode="###\ ###\ ###\ ###\ ##0"/>
    <numFmt numFmtId="167" formatCode="_-* #,##0_-;\-* #,##0_-;_-* &quot;-&quot;??_-;_-@_-"/>
    <numFmt numFmtId="168" formatCode="0.0%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"/>
      <color rgb="FF183D5E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8.5"/>
      <color rgb="FF000000"/>
      <name val="Arial"/>
      <family val="2"/>
    </font>
    <font>
      <sz val="8.5"/>
      <name val="Arial"/>
      <family val="2"/>
    </font>
    <font>
      <b/>
      <sz val="8.5"/>
      <color indexed="9"/>
      <name val="Arial"/>
      <family val="2"/>
    </font>
    <font>
      <b/>
      <sz val="8.5"/>
      <color indexed="36"/>
      <name val="Arial"/>
      <family val="2"/>
    </font>
    <font>
      <b/>
      <sz val="8.5"/>
      <color rgb="FFFFFFFF"/>
      <name val="Arial"/>
      <family val="2"/>
    </font>
    <font>
      <sz val="10"/>
      <name val="Arial"/>
      <family val="2"/>
    </font>
    <font>
      <b/>
      <sz val="8"/>
      <color theme="1"/>
      <name val="Arial"/>
      <family val="2"/>
    </font>
    <font>
      <b/>
      <sz val="12"/>
      <color rgb="FF1F386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222D65"/>
        <bgColor indexed="64"/>
      </patternFill>
    </fill>
    <fill>
      <patternFill patternType="solid">
        <fgColor rgb="FF16365C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B4C6E7"/>
      </left>
      <right style="medium">
        <color rgb="FFB4C6E7"/>
      </right>
      <top style="medium">
        <color rgb="FFB4C6E7"/>
      </top>
      <bottom style="thick">
        <color rgb="FF8EAADB"/>
      </bottom>
      <diagonal/>
    </border>
    <border>
      <left style="medium">
        <color rgb="FFB4C6E7"/>
      </left>
      <right style="medium">
        <color rgb="FFB4C6E7"/>
      </right>
      <top/>
      <bottom style="medium">
        <color rgb="FFB4C6E7"/>
      </bottom>
      <diagonal/>
    </border>
    <border>
      <left/>
      <right style="medium">
        <color rgb="FFB4C6E7"/>
      </right>
      <top style="medium">
        <color rgb="FFB4C6E7"/>
      </top>
      <bottom style="thick">
        <color rgb="FF8EAADB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5" fillId="0" borderId="0"/>
  </cellStyleXfs>
  <cellXfs count="39">
    <xf numFmtId="0" fontId="0" fillId="0" borderId="0" xfId="0"/>
    <xf numFmtId="0" fontId="3" fillId="2" borderId="0" xfId="3" applyFont="1" applyFill="1" applyAlignment="1">
      <alignment horizontal="left"/>
    </xf>
    <xf numFmtId="0" fontId="4" fillId="2" borderId="0" xfId="3" applyFont="1" applyFill="1" applyAlignment="1">
      <alignment horizontal="left"/>
    </xf>
    <xf numFmtId="0" fontId="5" fillId="0" borderId="0" xfId="3" applyFont="1" applyAlignment="1">
      <alignment vertical="top"/>
    </xf>
    <xf numFmtId="0" fontId="7" fillId="3" borderId="0" xfId="0" applyFont="1" applyFill="1"/>
    <xf numFmtId="1" fontId="8" fillId="3" borderId="0" xfId="0" applyNumberFormat="1" applyFont="1" applyFill="1" applyAlignment="1">
      <alignment horizontal="center"/>
    </xf>
    <xf numFmtId="165" fontId="8" fillId="3" borderId="0" xfId="0" applyNumberFormat="1" applyFont="1" applyFill="1" applyAlignment="1">
      <alignment horizontal="right"/>
    </xf>
    <xf numFmtId="0" fontId="9" fillId="4" borderId="0" xfId="4" applyFont="1" applyFill="1" applyAlignment="1">
      <alignment wrapText="1"/>
    </xf>
    <xf numFmtId="0" fontId="10" fillId="4" borderId="0" xfId="4" applyFont="1" applyFill="1" applyAlignment="1">
      <alignment wrapText="1"/>
    </xf>
    <xf numFmtId="0" fontId="9" fillId="4" borderId="0" xfId="4" applyFont="1" applyFill="1" applyAlignment="1">
      <alignment horizontal="center" wrapText="1"/>
    </xf>
    <xf numFmtId="0" fontId="9" fillId="4" borderId="1" xfId="4" applyFont="1" applyFill="1" applyBorder="1" applyAlignment="1">
      <alignment horizontal="center" wrapText="1"/>
    </xf>
    <xf numFmtId="0" fontId="9" fillId="4" borderId="2" xfId="4" applyFont="1" applyFill="1" applyBorder="1" applyAlignment="1">
      <alignment horizontal="center" wrapText="1"/>
    </xf>
    <xf numFmtId="0" fontId="7" fillId="0" borderId="0" xfId="0" applyFont="1"/>
    <xf numFmtId="1" fontId="8" fillId="0" borderId="0" xfId="0" applyNumberFormat="1" applyFont="1" applyAlignment="1">
      <alignment horizontal="center"/>
    </xf>
    <xf numFmtId="165" fontId="8" fillId="0" borderId="0" xfId="0" applyNumberFormat="1" applyFont="1" applyAlignment="1">
      <alignment horizontal="right"/>
    </xf>
    <xf numFmtId="0" fontId="7" fillId="3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9" fillId="4" borderId="1" xfId="4" applyFont="1" applyFill="1" applyBorder="1" applyAlignment="1">
      <alignment wrapText="1"/>
    </xf>
    <xf numFmtId="1" fontId="11" fillId="5" borderId="3" xfId="0" applyNumberFormat="1" applyFont="1" applyFill="1" applyBorder="1" applyAlignment="1">
      <alignment horizontal="center"/>
    </xf>
    <xf numFmtId="0" fontId="11" fillId="5" borderId="3" xfId="0" applyFont="1" applyFill="1" applyBorder="1" applyAlignment="1">
      <alignment wrapText="1"/>
    </xf>
    <xf numFmtId="0" fontId="11" fillId="5" borderId="3" xfId="0" applyFont="1" applyFill="1" applyBorder="1" applyAlignment="1">
      <alignment horizontal="center" wrapText="1"/>
    </xf>
    <xf numFmtId="165" fontId="11" fillId="5" borderId="3" xfId="0" applyNumberFormat="1" applyFont="1" applyFill="1" applyBorder="1" applyAlignment="1">
      <alignment horizontal="right"/>
    </xf>
    <xf numFmtId="3" fontId="0" fillId="0" borderId="0" xfId="0" applyNumberFormat="1"/>
    <xf numFmtId="166" fontId="12" fillId="0" borderId="4" xfId="0" applyNumberFormat="1" applyFont="1" applyBorder="1" applyAlignment="1">
      <alignment horizontal="right"/>
    </xf>
    <xf numFmtId="166" fontId="12" fillId="0" borderId="0" xfId="0" applyNumberFormat="1" applyFont="1" applyAlignment="1">
      <alignment horizontal="right"/>
    </xf>
    <xf numFmtId="3" fontId="13" fillId="2" borderId="5" xfId="0" applyNumberFormat="1" applyFont="1" applyFill="1" applyBorder="1" applyAlignment="1">
      <alignment vertical="center"/>
    </xf>
    <xf numFmtId="3" fontId="13" fillId="2" borderId="0" xfId="0" applyNumberFormat="1" applyFont="1" applyFill="1" applyAlignment="1">
      <alignment vertical="center"/>
    </xf>
    <xf numFmtId="3" fontId="13" fillId="2" borderId="6" xfId="0" applyNumberFormat="1" applyFont="1" applyFill="1" applyBorder="1" applyAlignment="1">
      <alignment vertical="center"/>
    </xf>
    <xf numFmtId="9" fontId="0" fillId="0" borderId="0" xfId="2" applyFont="1"/>
    <xf numFmtId="167" fontId="0" fillId="0" borderId="0" xfId="1" applyNumberFormat="1" applyFont="1"/>
    <xf numFmtId="167" fontId="0" fillId="0" borderId="0" xfId="0" applyNumberFormat="1"/>
    <xf numFmtId="168" fontId="0" fillId="0" borderId="0" xfId="0" applyNumberFormat="1"/>
    <xf numFmtId="0" fontId="14" fillId="0" borderId="7" xfId="0" applyFont="1" applyBorder="1" applyAlignment="1">
      <alignment horizontal="justify" vertical="center" wrapText="1"/>
    </xf>
    <xf numFmtId="0" fontId="14" fillId="0" borderId="8" xfId="0" applyFont="1" applyBorder="1" applyAlignment="1">
      <alignment horizontal="justify" vertical="center" wrapText="1"/>
    </xf>
    <xf numFmtId="0" fontId="14" fillId="0" borderId="9" xfId="0" applyFont="1" applyBorder="1" applyAlignment="1">
      <alignment horizontal="justify" vertical="center" wrapText="1"/>
    </xf>
    <xf numFmtId="0" fontId="9" fillId="4" borderId="0" xfId="4" applyFont="1" applyFill="1" applyAlignment="1">
      <alignment horizontal="center" wrapText="1"/>
    </xf>
    <xf numFmtId="0" fontId="9" fillId="4" borderId="1" xfId="4" applyFont="1" applyFill="1" applyBorder="1" applyAlignment="1">
      <alignment horizontal="center" wrapText="1"/>
    </xf>
    <xf numFmtId="0" fontId="9" fillId="4" borderId="0" xfId="4" applyFont="1" applyFill="1" applyAlignment="1">
      <alignment horizontal="center"/>
    </xf>
    <xf numFmtId="0" fontId="9" fillId="4" borderId="1" xfId="4" applyFont="1" applyFill="1" applyBorder="1" applyAlignment="1">
      <alignment horizontal="center"/>
    </xf>
  </cellXfs>
  <cellStyles count="5">
    <cellStyle name="Millares" xfId="1" builtinId="3"/>
    <cellStyle name="Normal" xfId="0" builtinId="0"/>
    <cellStyle name="Normal 2" xfId="3" xr:uid="{6EE774E7-FBC2-9D40-8E8E-56872A9AEC99}"/>
    <cellStyle name="Normal 20" xfId="4" xr:uid="{32BF9F52-572D-D746-923C-BB5D3FB16F9B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FA61A-A9F7-1847-A99E-389CE693DC99}">
  <dimension ref="A1:W32"/>
  <sheetViews>
    <sheetView tabSelected="1" workbookViewId="0">
      <selection activeCell="B1" sqref="B1"/>
    </sheetView>
  </sheetViews>
  <sheetFormatPr baseColWidth="10" defaultRowHeight="16" x14ac:dyDescent="0.2"/>
  <sheetData>
    <row r="1" spans="1:23" x14ac:dyDescent="0.2">
      <c r="A1" t="s">
        <v>29</v>
      </c>
      <c r="B1" t="s">
        <v>73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41</v>
      </c>
      <c r="I1" t="s">
        <v>26</v>
      </c>
      <c r="J1" t="s">
        <v>42</v>
      </c>
      <c r="K1" t="s">
        <v>28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27</v>
      </c>
    </row>
    <row r="2" spans="1:23" x14ac:dyDescent="0.2">
      <c r="A2">
        <v>1991</v>
      </c>
      <c r="B2">
        <v>8007451</v>
      </c>
      <c r="C2">
        <v>5220006</v>
      </c>
      <c r="D2">
        <v>5064616</v>
      </c>
      <c r="E2">
        <v>4917275</v>
      </c>
      <c r="G2">
        <v>124464</v>
      </c>
      <c r="O2">
        <v>22877</v>
      </c>
      <c r="P2">
        <v>155390</v>
      </c>
      <c r="Q2">
        <v>85046</v>
      </c>
      <c r="R2">
        <v>70344</v>
      </c>
      <c r="S2">
        <v>2787445</v>
      </c>
      <c r="T2">
        <v>1335887</v>
      </c>
      <c r="U2">
        <v>1451558</v>
      </c>
    </row>
    <row r="3" spans="1:23" x14ac:dyDescent="0.2">
      <c r="A3">
        <v>1992</v>
      </c>
      <c r="B3">
        <v>7334632</v>
      </c>
      <c r="C3">
        <v>4950547</v>
      </c>
      <c r="D3">
        <v>4785158</v>
      </c>
      <c r="E3">
        <v>4644830</v>
      </c>
      <c r="G3">
        <v>116703</v>
      </c>
      <c r="O3">
        <v>23625</v>
      </c>
      <c r="P3">
        <v>165389</v>
      </c>
      <c r="Q3">
        <v>99026</v>
      </c>
      <c r="R3">
        <v>66363</v>
      </c>
      <c r="S3">
        <v>2384085</v>
      </c>
      <c r="T3">
        <v>1439983</v>
      </c>
      <c r="U3">
        <v>944102</v>
      </c>
    </row>
    <row r="4" spans="1:23" x14ac:dyDescent="0.2">
      <c r="A4">
        <v>1993</v>
      </c>
      <c r="B4">
        <v>7734334</v>
      </c>
      <c r="C4">
        <v>5240070</v>
      </c>
      <c r="D4">
        <v>5016051</v>
      </c>
      <c r="E4">
        <v>4873825</v>
      </c>
      <c r="G4">
        <v>118693</v>
      </c>
      <c r="O4">
        <v>23533</v>
      </c>
      <c r="P4">
        <v>224019</v>
      </c>
      <c r="Q4">
        <v>140899</v>
      </c>
      <c r="R4">
        <v>83120</v>
      </c>
      <c r="S4">
        <v>2494264</v>
      </c>
      <c r="T4">
        <v>1613088</v>
      </c>
      <c r="U4">
        <v>881176</v>
      </c>
    </row>
    <row r="5" spans="1:23" x14ac:dyDescent="0.2">
      <c r="A5">
        <v>1994</v>
      </c>
      <c r="B5">
        <v>7946841</v>
      </c>
      <c r="C5">
        <v>5351820</v>
      </c>
      <c r="D5">
        <v>5267816</v>
      </c>
      <c r="E5">
        <v>5150902</v>
      </c>
      <c r="F5">
        <v>30422</v>
      </c>
      <c r="G5">
        <v>80326</v>
      </c>
      <c r="O5">
        <v>6166</v>
      </c>
      <c r="P5">
        <v>84004</v>
      </c>
      <c r="Q5">
        <v>50615</v>
      </c>
      <c r="R5">
        <v>33389</v>
      </c>
      <c r="S5">
        <v>2595021</v>
      </c>
      <c r="T5">
        <v>1739561</v>
      </c>
      <c r="U5">
        <v>855460</v>
      </c>
    </row>
    <row r="6" spans="1:23" x14ac:dyDescent="0.2">
      <c r="A6">
        <v>1995</v>
      </c>
      <c r="B6">
        <v>8303202</v>
      </c>
      <c r="C6">
        <v>6130882</v>
      </c>
      <c r="D6">
        <v>5925216</v>
      </c>
      <c r="E6">
        <v>5755687</v>
      </c>
      <c r="F6">
        <v>65268</v>
      </c>
      <c r="G6">
        <v>86683</v>
      </c>
      <c r="O6">
        <v>17578</v>
      </c>
      <c r="P6">
        <v>205666</v>
      </c>
      <c r="Q6">
        <v>135526</v>
      </c>
      <c r="R6">
        <v>70140</v>
      </c>
      <c r="S6">
        <v>2172320</v>
      </c>
      <c r="T6">
        <v>1261860</v>
      </c>
      <c r="U6">
        <v>910460</v>
      </c>
    </row>
    <row r="7" spans="1:23" x14ac:dyDescent="0.2">
      <c r="A7">
        <v>1996</v>
      </c>
      <c r="B7">
        <v>9853506</v>
      </c>
      <c r="C7">
        <v>7350790</v>
      </c>
      <c r="D7">
        <v>7131541</v>
      </c>
      <c r="E7">
        <v>6569391</v>
      </c>
      <c r="F7">
        <v>102356</v>
      </c>
      <c r="G7">
        <v>85748</v>
      </c>
      <c r="K7">
        <v>353482</v>
      </c>
      <c r="O7">
        <v>20564</v>
      </c>
      <c r="P7">
        <v>219249</v>
      </c>
      <c r="Q7">
        <v>146889</v>
      </c>
      <c r="R7">
        <v>72360</v>
      </c>
      <c r="S7">
        <v>2502716</v>
      </c>
      <c r="T7">
        <v>1521119</v>
      </c>
      <c r="U7">
        <v>981597</v>
      </c>
    </row>
    <row r="8" spans="1:23" x14ac:dyDescent="0.2">
      <c r="A8">
        <v>1997</v>
      </c>
      <c r="B8">
        <v>10902821</v>
      </c>
      <c r="C8">
        <v>8182262</v>
      </c>
      <c r="D8">
        <v>7941223</v>
      </c>
      <c r="E8">
        <v>7369524</v>
      </c>
      <c r="F8">
        <v>129490</v>
      </c>
      <c r="G8">
        <v>87989</v>
      </c>
      <c r="K8">
        <v>332332</v>
      </c>
      <c r="O8">
        <v>21888</v>
      </c>
      <c r="P8">
        <v>241039</v>
      </c>
      <c r="Q8">
        <v>167826</v>
      </c>
      <c r="R8">
        <v>73213</v>
      </c>
      <c r="S8">
        <v>2720559</v>
      </c>
      <c r="T8">
        <v>1705457</v>
      </c>
      <c r="U8">
        <v>1015102</v>
      </c>
    </row>
    <row r="9" spans="1:23" x14ac:dyDescent="0.2">
      <c r="A9">
        <v>1998</v>
      </c>
      <c r="B9">
        <v>14206927</v>
      </c>
      <c r="C9">
        <v>11356401</v>
      </c>
      <c r="D9">
        <v>11093407</v>
      </c>
      <c r="E9">
        <v>7534422</v>
      </c>
      <c r="F9">
        <v>159588</v>
      </c>
      <c r="G9">
        <v>90708</v>
      </c>
      <c r="H9">
        <v>2855065</v>
      </c>
      <c r="K9">
        <v>433436</v>
      </c>
      <c r="O9">
        <v>20188</v>
      </c>
      <c r="P9">
        <v>262994</v>
      </c>
      <c r="Q9">
        <v>189048</v>
      </c>
      <c r="R9">
        <v>73946</v>
      </c>
      <c r="S9">
        <v>2850526</v>
      </c>
      <c r="T9">
        <v>1879147</v>
      </c>
      <c r="U9">
        <v>971379</v>
      </c>
    </row>
    <row r="10" spans="1:23" x14ac:dyDescent="0.2">
      <c r="A10">
        <v>1999</v>
      </c>
      <c r="B10">
        <v>16096419</v>
      </c>
      <c r="C10">
        <v>13120821</v>
      </c>
      <c r="D10">
        <v>12863367</v>
      </c>
      <c r="E10">
        <v>7824125</v>
      </c>
      <c r="F10">
        <v>213563</v>
      </c>
      <c r="G10">
        <v>93083</v>
      </c>
      <c r="H10">
        <v>3104046</v>
      </c>
      <c r="K10">
        <v>1549833</v>
      </c>
      <c r="N10">
        <v>64691</v>
      </c>
      <c r="O10">
        <v>14026</v>
      </c>
      <c r="P10">
        <v>257454</v>
      </c>
      <c r="Q10">
        <v>192570</v>
      </c>
      <c r="R10">
        <v>64884</v>
      </c>
      <c r="S10">
        <v>2975598</v>
      </c>
      <c r="T10">
        <v>2073099</v>
      </c>
      <c r="U10">
        <v>902499</v>
      </c>
    </row>
    <row r="11" spans="1:23" x14ac:dyDescent="0.2">
      <c r="A11">
        <v>2000</v>
      </c>
      <c r="B11">
        <v>17564588</v>
      </c>
      <c r="C11">
        <v>14269092</v>
      </c>
      <c r="D11">
        <v>14018889</v>
      </c>
      <c r="E11">
        <v>7922750</v>
      </c>
      <c r="F11">
        <v>409376</v>
      </c>
      <c r="G11">
        <v>175107</v>
      </c>
      <c r="H11">
        <v>3477554</v>
      </c>
      <c r="K11">
        <v>1955741</v>
      </c>
      <c r="N11">
        <v>69036</v>
      </c>
      <c r="O11">
        <v>9325</v>
      </c>
      <c r="P11">
        <v>250203</v>
      </c>
      <c r="Q11">
        <v>184921</v>
      </c>
      <c r="R11">
        <v>65282</v>
      </c>
      <c r="S11">
        <v>3295496</v>
      </c>
      <c r="T11">
        <v>2416805</v>
      </c>
      <c r="U11">
        <v>878691</v>
      </c>
    </row>
    <row r="12" spans="1:23" x14ac:dyDescent="0.2">
      <c r="A12">
        <v>2001</v>
      </c>
      <c r="B12">
        <v>17313235</v>
      </c>
      <c r="C12">
        <v>14030628</v>
      </c>
      <c r="D12">
        <v>13789440</v>
      </c>
      <c r="E12">
        <v>7573226</v>
      </c>
      <c r="F12">
        <v>397943</v>
      </c>
      <c r="G12">
        <v>102208</v>
      </c>
      <c r="H12">
        <v>3701774</v>
      </c>
      <c r="K12">
        <v>1964913</v>
      </c>
      <c r="N12">
        <v>42475</v>
      </c>
      <c r="O12">
        <v>6901</v>
      </c>
      <c r="P12">
        <v>241188</v>
      </c>
      <c r="Q12">
        <v>179307</v>
      </c>
      <c r="R12">
        <v>61881</v>
      </c>
      <c r="S12">
        <v>3282607</v>
      </c>
      <c r="T12">
        <v>2291377</v>
      </c>
      <c r="U12">
        <v>991230</v>
      </c>
    </row>
    <row r="13" spans="1:23" x14ac:dyDescent="0.2">
      <c r="A13">
        <v>2002</v>
      </c>
      <c r="B13">
        <v>18182559</v>
      </c>
      <c r="C13">
        <v>14758399</v>
      </c>
      <c r="D13">
        <v>14510566</v>
      </c>
      <c r="E13">
        <v>7245723</v>
      </c>
      <c r="F13">
        <v>398416</v>
      </c>
      <c r="G13">
        <v>93866</v>
      </c>
      <c r="H13">
        <v>5155061</v>
      </c>
      <c r="K13">
        <v>1571231</v>
      </c>
      <c r="N13">
        <v>39321</v>
      </c>
      <c r="O13">
        <v>6948</v>
      </c>
      <c r="P13">
        <v>247833</v>
      </c>
      <c r="Q13">
        <v>190829</v>
      </c>
      <c r="R13">
        <v>57004</v>
      </c>
      <c r="S13">
        <v>3424160</v>
      </c>
      <c r="T13">
        <v>2325915</v>
      </c>
      <c r="U13">
        <v>1098245</v>
      </c>
    </row>
    <row r="14" spans="1:23" x14ac:dyDescent="0.2">
      <c r="A14">
        <v>2003</v>
      </c>
      <c r="B14">
        <v>20001992</v>
      </c>
      <c r="C14">
        <v>16722883</v>
      </c>
      <c r="D14">
        <v>16454589</v>
      </c>
      <c r="E14">
        <v>7631542</v>
      </c>
      <c r="F14">
        <v>389299</v>
      </c>
      <c r="G14">
        <v>100508</v>
      </c>
      <c r="H14">
        <v>6939072</v>
      </c>
      <c r="K14">
        <v>1343108</v>
      </c>
      <c r="N14">
        <v>45055</v>
      </c>
      <c r="O14">
        <v>6005</v>
      </c>
      <c r="P14">
        <v>268294</v>
      </c>
      <c r="Q14">
        <v>208179</v>
      </c>
      <c r="R14">
        <v>60115</v>
      </c>
      <c r="S14">
        <v>3279109</v>
      </c>
      <c r="T14">
        <v>2401299</v>
      </c>
      <c r="U14">
        <v>877810</v>
      </c>
    </row>
    <row r="15" spans="1:23" x14ac:dyDescent="0.2">
      <c r="A15">
        <v>2004</v>
      </c>
      <c r="B15">
        <v>23048898</v>
      </c>
      <c r="C15">
        <v>19614710</v>
      </c>
      <c r="D15">
        <v>19327790</v>
      </c>
      <c r="E15">
        <v>8770686</v>
      </c>
      <c r="F15">
        <v>413619</v>
      </c>
      <c r="G15">
        <v>115381</v>
      </c>
      <c r="H15">
        <v>8746906</v>
      </c>
      <c r="K15">
        <v>1234248</v>
      </c>
      <c r="N15">
        <v>41894</v>
      </c>
      <c r="O15">
        <v>5056</v>
      </c>
      <c r="P15">
        <v>286920</v>
      </c>
      <c r="Q15">
        <v>218104</v>
      </c>
      <c r="R15">
        <v>68816</v>
      </c>
      <c r="S15">
        <v>3434188</v>
      </c>
      <c r="T15">
        <v>2561236</v>
      </c>
      <c r="U15">
        <v>872952</v>
      </c>
    </row>
    <row r="16" spans="1:23" x14ac:dyDescent="0.2">
      <c r="A16">
        <v>2005</v>
      </c>
      <c r="B16">
        <v>25093877</v>
      </c>
      <c r="C16">
        <v>20687314</v>
      </c>
      <c r="D16">
        <v>20375670</v>
      </c>
      <c r="E16">
        <v>9644943</v>
      </c>
      <c r="F16">
        <v>460514</v>
      </c>
      <c r="G16">
        <v>92139</v>
      </c>
      <c r="H16">
        <v>8953855</v>
      </c>
      <c r="K16">
        <v>1173459</v>
      </c>
      <c r="N16">
        <v>45518</v>
      </c>
      <c r="O16">
        <v>5242</v>
      </c>
      <c r="P16">
        <v>311644</v>
      </c>
      <c r="Q16">
        <v>236309</v>
      </c>
      <c r="R16">
        <v>75335</v>
      </c>
      <c r="S16">
        <v>4406563</v>
      </c>
      <c r="T16">
        <v>3424505</v>
      </c>
      <c r="U16">
        <v>982058</v>
      </c>
    </row>
    <row r="17" spans="1:23" x14ac:dyDescent="0.2">
      <c r="A17">
        <v>2006</v>
      </c>
      <c r="B17">
        <v>25158762</v>
      </c>
      <c r="C17">
        <v>20524155</v>
      </c>
      <c r="D17">
        <v>20188139</v>
      </c>
      <c r="E17">
        <v>9758524</v>
      </c>
      <c r="F17">
        <v>505760</v>
      </c>
      <c r="G17">
        <v>119098</v>
      </c>
      <c r="H17">
        <v>8661449</v>
      </c>
      <c r="K17">
        <v>1095771</v>
      </c>
      <c r="N17">
        <v>40244</v>
      </c>
      <c r="O17">
        <v>7293</v>
      </c>
      <c r="P17">
        <v>336016</v>
      </c>
      <c r="Q17">
        <v>250663</v>
      </c>
      <c r="R17">
        <v>85353</v>
      </c>
      <c r="S17">
        <v>4634607</v>
      </c>
      <c r="T17">
        <v>3664940</v>
      </c>
      <c r="U17">
        <v>969667</v>
      </c>
    </row>
    <row r="18" spans="1:23" x14ac:dyDescent="0.2">
      <c r="A18">
        <v>2007</v>
      </c>
      <c r="B18">
        <v>26422774</v>
      </c>
      <c r="C18">
        <v>21617447</v>
      </c>
      <c r="D18">
        <v>21254085</v>
      </c>
      <c r="E18">
        <v>10096891</v>
      </c>
      <c r="F18">
        <v>548390</v>
      </c>
      <c r="G18">
        <v>153756</v>
      </c>
      <c r="H18">
        <v>6481693</v>
      </c>
      <c r="I18">
        <v>2748862</v>
      </c>
      <c r="K18">
        <v>1189712</v>
      </c>
      <c r="N18">
        <v>27840</v>
      </c>
      <c r="O18">
        <v>6941</v>
      </c>
      <c r="P18">
        <v>363362</v>
      </c>
      <c r="Q18">
        <v>266125</v>
      </c>
      <c r="R18">
        <v>97237</v>
      </c>
      <c r="S18">
        <v>4805327</v>
      </c>
      <c r="T18">
        <v>3882300</v>
      </c>
      <c r="U18">
        <v>923027</v>
      </c>
    </row>
    <row r="19" spans="1:23" x14ac:dyDescent="0.2">
      <c r="A19">
        <v>2008</v>
      </c>
      <c r="B19">
        <v>26241356</v>
      </c>
      <c r="C19">
        <v>21629865</v>
      </c>
      <c r="D19">
        <v>21240791</v>
      </c>
      <c r="E19">
        <v>10535098</v>
      </c>
      <c r="F19">
        <v>527806</v>
      </c>
      <c r="G19">
        <v>159593</v>
      </c>
      <c r="H19">
        <v>6137953</v>
      </c>
      <c r="I19">
        <v>2550055</v>
      </c>
      <c r="K19">
        <v>1299701</v>
      </c>
      <c r="N19">
        <v>23535</v>
      </c>
      <c r="O19">
        <v>7050</v>
      </c>
      <c r="P19">
        <v>389074</v>
      </c>
      <c r="Q19">
        <v>290882</v>
      </c>
      <c r="R19">
        <v>98192</v>
      </c>
      <c r="S19">
        <v>4611491</v>
      </c>
      <c r="T19">
        <v>3766350</v>
      </c>
      <c r="U19">
        <v>845139</v>
      </c>
      <c r="V19">
        <v>2</v>
      </c>
    </row>
    <row r="20" spans="1:23" x14ac:dyDescent="0.2">
      <c r="A20">
        <v>2009</v>
      </c>
      <c r="B20">
        <v>23074040</v>
      </c>
      <c r="C20">
        <v>18943600</v>
      </c>
      <c r="D20">
        <v>18640678</v>
      </c>
      <c r="E20">
        <v>9207116</v>
      </c>
      <c r="F20">
        <v>334899</v>
      </c>
      <c r="G20">
        <v>138267</v>
      </c>
      <c r="H20">
        <v>5406982</v>
      </c>
      <c r="I20">
        <v>2169733</v>
      </c>
      <c r="J20">
        <v>207700</v>
      </c>
      <c r="K20">
        <v>1124003</v>
      </c>
      <c r="N20">
        <v>46477</v>
      </c>
      <c r="O20">
        <v>5501</v>
      </c>
      <c r="P20">
        <v>302922</v>
      </c>
      <c r="Q20">
        <v>235907</v>
      </c>
      <c r="R20">
        <v>67015</v>
      </c>
      <c r="S20">
        <v>4130440</v>
      </c>
      <c r="T20">
        <v>3212776</v>
      </c>
      <c r="U20">
        <v>916182</v>
      </c>
      <c r="V20">
        <v>1482</v>
      </c>
    </row>
    <row r="21" spans="1:23" x14ac:dyDescent="0.2">
      <c r="A21">
        <v>2010</v>
      </c>
      <c r="B21">
        <v>24114498</v>
      </c>
      <c r="C21">
        <v>19734219</v>
      </c>
      <c r="D21">
        <v>19475683</v>
      </c>
      <c r="E21">
        <v>10293272</v>
      </c>
      <c r="F21">
        <v>299100</v>
      </c>
      <c r="G21">
        <v>108195</v>
      </c>
      <c r="H21">
        <v>4980674</v>
      </c>
      <c r="I21">
        <v>1751942</v>
      </c>
      <c r="J21">
        <v>209721</v>
      </c>
      <c r="K21">
        <v>1738540</v>
      </c>
      <c r="N21">
        <v>84107</v>
      </c>
      <c r="O21">
        <v>10132</v>
      </c>
      <c r="P21">
        <v>258536</v>
      </c>
      <c r="Q21">
        <v>205401</v>
      </c>
      <c r="R21">
        <v>53135</v>
      </c>
      <c r="S21">
        <v>4380279</v>
      </c>
      <c r="T21">
        <v>3424725</v>
      </c>
      <c r="U21">
        <v>816928</v>
      </c>
      <c r="V21">
        <v>1362</v>
      </c>
      <c r="W21">
        <v>137264</v>
      </c>
    </row>
    <row r="22" spans="1:23" x14ac:dyDescent="0.2">
      <c r="A22">
        <v>2011</v>
      </c>
      <c r="B22">
        <v>23890123</v>
      </c>
      <c r="C22">
        <v>18861860</v>
      </c>
      <c r="D22">
        <v>18437913</v>
      </c>
      <c r="E22">
        <v>9767549</v>
      </c>
      <c r="F22">
        <v>475109</v>
      </c>
      <c r="G22">
        <v>207468</v>
      </c>
      <c r="H22">
        <v>4586942</v>
      </c>
      <c r="I22">
        <v>1636264</v>
      </c>
      <c r="J22">
        <v>275562</v>
      </c>
      <c r="K22">
        <v>1327929</v>
      </c>
      <c r="N22">
        <v>130674</v>
      </c>
      <c r="O22">
        <v>30416</v>
      </c>
      <c r="P22">
        <v>423947</v>
      </c>
      <c r="Q22">
        <v>309728</v>
      </c>
      <c r="R22">
        <v>114219</v>
      </c>
      <c r="S22">
        <v>5028263</v>
      </c>
      <c r="T22">
        <v>3845939</v>
      </c>
      <c r="U22">
        <v>1027028</v>
      </c>
      <c r="V22">
        <v>4601</v>
      </c>
      <c r="W22">
        <v>150695</v>
      </c>
    </row>
    <row r="23" spans="1:23" x14ac:dyDescent="0.2">
      <c r="A23">
        <v>2012</v>
      </c>
      <c r="B23">
        <v>24414720</v>
      </c>
      <c r="C23">
        <v>19245615</v>
      </c>
      <c r="D23">
        <v>18752016</v>
      </c>
      <c r="E23">
        <v>10050590</v>
      </c>
      <c r="F23">
        <v>680551</v>
      </c>
      <c r="G23">
        <v>347703</v>
      </c>
      <c r="H23">
        <v>4097054</v>
      </c>
      <c r="I23">
        <v>1507861</v>
      </c>
      <c r="J23">
        <v>298546</v>
      </c>
      <c r="K23">
        <v>1670556</v>
      </c>
      <c r="L23">
        <v>15</v>
      </c>
      <c r="M23">
        <v>1014</v>
      </c>
      <c r="N23">
        <v>61295</v>
      </c>
      <c r="O23">
        <v>36831</v>
      </c>
      <c r="P23">
        <v>493599</v>
      </c>
      <c r="Q23">
        <v>342994</v>
      </c>
      <c r="R23">
        <v>150605</v>
      </c>
      <c r="S23">
        <v>5169105</v>
      </c>
      <c r="T23">
        <v>4011670</v>
      </c>
      <c r="U23">
        <v>977395</v>
      </c>
      <c r="V23">
        <v>4914</v>
      </c>
      <c r="W23">
        <v>175126</v>
      </c>
    </row>
    <row r="24" spans="1:23" x14ac:dyDescent="0.2">
      <c r="A24">
        <v>2013</v>
      </c>
      <c r="B24">
        <v>25001297</v>
      </c>
      <c r="C24">
        <v>19576761</v>
      </c>
      <c r="D24">
        <v>19186253</v>
      </c>
      <c r="E24">
        <v>10901868</v>
      </c>
      <c r="F24">
        <v>789686</v>
      </c>
      <c r="G24">
        <v>505268</v>
      </c>
      <c r="H24">
        <v>3631950</v>
      </c>
      <c r="I24">
        <v>1470463</v>
      </c>
      <c r="J24">
        <v>305202</v>
      </c>
      <c r="K24">
        <v>1493081</v>
      </c>
      <c r="L24">
        <v>201</v>
      </c>
      <c r="M24">
        <v>2143</v>
      </c>
      <c r="N24">
        <v>55845</v>
      </c>
      <c r="O24">
        <v>30546</v>
      </c>
      <c r="P24">
        <v>390508</v>
      </c>
      <c r="Q24">
        <v>255699</v>
      </c>
      <c r="R24">
        <v>134809</v>
      </c>
      <c r="S24">
        <v>5424536</v>
      </c>
      <c r="T24">
        <v>4300968</v>
      </c>
      <c r="U24">
        <v>923287</v>
      </c>
      <c r="V24">
        <v>7345</v>
      </c>
      <c r="W24">
        <v>192936</v>
      </c>
    </row>
    <row r="25" spans="1:23" x14ac:dyDescent="0.2">
      <c r="A25">
        <v>2014</v>
      </c>
      <c r="B25">
        <v>27681802</v>
      </c>
      <c r="C25">
        <v>22176606</v>
      </c>
      <c r="D25">
        <v>21748668</v>
      </c>
      <c r="E25">
        <v>11800671</v>
      </c>
      <c r="F25">
        <v>888476</v>
      </c>
      <c r="G25">
        <v>727130</v>
      </c>
      <c r="H25">
        <v>4653564</v>
      </c>
      <c r="I25">
        <v>1837990</v>
      </c>
      <c r="J25">
        <v>342263</v>
      </c>
      <c r="K25">
        <v>1415761</v>
      </c>
      <c r="L25">
        <v>336</v>
      </c>
      <c r="M25">
        <v>1408</v>
      </c>
      <c r="N25">
        <v>45471</v>
      </c>
      <c r="O25">
        <v>35598</v>
      </c>
      <c r="P25">
        <v>427938</v>
      </c>
      <c r="Q25">
        <v>267348</v>
      </c>
      <c r="R25">
        <v>160590</v>
      </c>
      <c r="S25">
        <v>5505196</v>
      </c>
      <c r="T25">
        <v>4266675</v>
      </c>
      <c r="U25">
        <v>1016684</v>
      </c>
      <c r="V25">
        <v>9883</v>
      </c>
      <c r="W25">
        <v>211954</v>
      </c>
    </row>
    <row r="26" spans="1:23" x14ac:dyDescent="0.2">
      <c r="A26">
        <v>2015</v>
      </c>
      <c r="B26">
        <v>30790622</v>
      </c>
      <c r="C26">
        <v>24784966</v>
      </c>
      <c r="D26">
        <v>24307306</v>
      </c>
      <c r="E26">
        <v>12497529</v>
      </c>
      <c r="F26">
        <v>969180</v>
      </c>
      <c r="G26">
        <v>1915192</v>
      </c>
      <c r="H26">
        <v>4708081</v>
      </c>
      <c r="I26">
        <v>1856759</v>
      </c>
      <c r="J26">
        <v>376411</v>
      </c>
      <c r="K26">
        <v>1890112</v>
      </c>
      <c r="L26">
        <v>374</v>
      </c>
      <c r="M26">
        <v>1578</v>
      </c>
      <c r="N26">
        <v>53942</v>
      </c>
      <c r="O26">
        <v>38148</v>
      </c>
      <c r="P26">
        <v>477660</v>
      </c>
      <c r="Q26">
        <v>279094</v>
      </c>
      <c r="R26">
        <v>198566</v>
      </c>
      <c r="S26">
        <v>6005656</v>
      </c>
      <c r="T26">
        <v>4526744</v>
      </c>
      <c r="U26">
        <v>1192440</v>
      </c>
      <c r="V26">
        <v>10970</v>
      </c>
      <c r="W26">
        <v>275502</v>
      </c>
    </row>
    <row r="27" spans="1:23" x14ac:dyDescent="0.2">
      <c r="A27">
        <v>2016</v>
      </c>
      <c r="B27">
        <v>34560713</v>
      </c>
      <c r="C27">
        <v>27974370</v>
      </c>
      <c r="D27">
        <v>27450594</v>
      </c>
      <c r="E27">
        <v>13410133</v>
      </c>
      <c r="F27">
        <v>1017206</v>
      </c>
      <c r="G27">
        <v>3061079</v>
      </c>
      <c r="H27">
        <v>5158329</v>
      </c>
      <c r="I27">
        <v>2027860</v>
      </c>
      <c r="J27">
        <v>378343</v>
      </c>
      <c r="K27">
        <v>2299020</v>
      </c>
      <c r="L27">
        <v>5996</v>
      </c>
      <c r="M27">
        <v>1048</v>
      </c>
      <c r="N27">
        <v>53431</v>
      </c>
      <c r="O27">
        <v>38149</v>
      </c>
      <c r="P27">
        <v>523776</v>
      </c>
      <c r="Q27">
        <v>289026</v>
      </c>
      <c r="R27">
        <v>234750</v>
      </c>
      <c r="S27">
        <v>6586343</v>
      </c>
      <c r="T27">
        <v>4896056</v>
      </c>
      <c r="U27">
        <v>1359477</v>
      </c>
      <c r="V27">
        <v>13117</v>
      </c>
      <c r="W27">
        <v>317693</v>
      </c>
    </row>
    <row r="28" spans="1:23" x14ac:dyDescent="0.2">
      <c r="A28">
        <v>2017</v>
      </c>
      <c r="B28">
        <v>37763771</v>
      </c>
      <c r="C28">
        <v>30824372</v>
      </c>
      <c r="D28">
        <v>30270423</v>
      </c>
      <c r="E28">
        <v>14779903</v>
      </c>
      <c r="F28">
        <v>1022647</v>
      </c>
      <c r="G28">
        <v>3553950</v>
      </c>
      <c r="H28">
        <v>5970959</v>
      </c>
      <c r="I28">
        <v>2181918</v>
      </c>
      <c r="J28">
        <v>393223</v>
      </c>
      <c r="K28">
        <v>2284537</v>
      </c>
      <c r="L28">
        <v>493</v>
      </c>
      <c r="M28">
        <v>762</v>
      </c>
      <c r="N28">
        <v>41373</v>
      </c>
      <c r="O28">
        <v>40658</v>
      </c>
      <c r="P28">
        <v>553949</v>
      </c>
      <c r="Q28">
        <v>295042</v>
      </c>
      <c r="R28">
        <v>258907</v>
      </c>
      <c r="S28">
        <v>6939399</v>
      </c>
      <c r="T28">
        <v>5238039</v>
      </c>
      <c r="U28">
        <v>1325751</v>
      </c>
      <c r="V28">
        <v>12403</v>
      </c>
      <c r="W28">
        <v>363206</v>
      </c>
    </row>
    <row r="29" spans="1:23" x14ac:dyDescent="0.2">
      <c r="A29">
        <v>2018</v>
      </c>
      <c r="B29">
        <v>39828122</v>
      </c>
      <c r="C29">
        <v>32103406</v>
      </c>
      <c r="D29">
        <v>31508748</v>
      </c>
      <c r="E29">
        <v>15324109</v>
      </c>
      <c r="F29">
        <v>1043512</v>
      </c>
      <c r="G29">
        <v>3837331</v>
      </c>
      <c r="H29">
        <v>6380766</v>
      </c>
      <c r="I29">
        <v>2301834</v>
      </c>
      <c r="J29">
        <v>388929</v>
      </c>
      <c r="K29">
        <v>2155153</v>
      </c>
      <c r="L29">
        <v>612</v>
      </c>
      <c r="M29">
        <v>729</v>
      </c>
      <c r="N29">
        <v>33579</v>
      </c>
      <c r="O29">
        <v>42194</v>
      </c>
      <c r="P29">
        <v>594658</v>
      </c>
      <c r="Q29">
        <v>308791</v>
      </c>
      <c r="R29">
        <v>285867</v>
      </c>
      <c r="S29">
        <v>7724716</v>
      </c>
      <c r="T29">
        <v>5915727</v>
      </c>
      <c r="U29">
        <v>1400910</v>
      </c>
      <c r="V29">
        <v>10651</v>
      </c>
      <c r="W29">
        <v>397428</v>
      </c>
    </row>
    <row r="30" spans="1:23" x14ac:dyDescent="0.2">
      <c r="A30">
        <v>2019</v>
      </c>
      <c r="B30">
        <v>40561917</v>
      </c>
      <c r="C30">
        <v>32513720</v>
      </c>
      <c r="D30">
        <v>31915070</v>
      </c>
      <c r="E30">
        <v>15441244</v>
      </c>
      <c r="F30">
        <v>941576</v>
      </c>
      <c r="G30">
        <v>4219822</v>
      </c>
      <c r="H30">
        <v>6522699</v>
      </c>
      <c r="I30">
        <v>2438920</v>
      </c>
      <c r="J30">
        <v>377661</v>
      </c>
      <c r="K30">
        <v>1821589</v>
      </c>
      <c r="L30">
        <v>84292</v>
      </c>
      <c r="M30">
        <v>400</v>
      </c>
      <c r="N30">
        <v>23895</v>
      </c>
      <c r="O30">
        <v>42972</v>
      </c>
      <c r="P30">
        <v>598650</v>
      </c>
      <c r="Q30">
        <v>292800</v>
      </c>
      <c r="R30">
        <v>305850</v>
      </c>
      <c r="S30">
        <v>8048197</v>
      </c>
      <c r="T30">
        <v>6251980</v>
      </c>
      <c r="U30">
        <v>1382251</v>
      </c>
      <c r="V30">
        <v>7998</v>
      </c>
      <c r="W30">
        <v>405968</v>
      </c>
    </row>
    <row r="31" spans="1:23" x14ac:dyDescent="0.2">
      <c r="A31">
        <v>2020</v>
      </c>
      <c r="B31">
        <v>16293957</v>
      </c>
      <c r="C31">
        <v>12618862</v>
      </c>
      <c r="D31">
        <v>12368245</v>
      </c>
      <c r="E31">
        <v>6479451</v>
      </c>
      <c r="F31">
        <v>233826</v>
      </c>
      <c r="G31">
        <v>2080794</v>
      </c>
      <c r="H31">
        <v>1687996</v>
      </c>
      <c r="I31">
        <v>795534</v>
      </c>
      <c r="J31">
        <v>200877</v>
      </c>
      <c r="K31">
        <v>815145</v>
      </c>
      <c r="L31">
        <v>45582</v>
      </c>
      <c r="M31">
        <v>256</v>
      </c>
      <c r="N31">
        <v>14972</v>
      </c>
      <c r="O31">
        <v>13812</v>
      </c>
      <c r="P31">
        <v>250617</v>
      </c>
      <c r="Q31">
        <v>115227</v>
      </c>
      <c r="R31">
        <v>135390</v>
      </c>
      <c r="S31">
        <v>3675095</v>
      </c>
      <c r="T31">
        <v>2534260</v>
      </c>
      <c r="U31">
        <v>947196</v>
      </c>
      <c r="V31">
        <v>3423</v>
      </c>
      <c r="W31">
        <v>190216</v>
      </c>
    </row>
    <row r="32" spans="1:23" x14ac:dyDescent="0.2">
      <c r="A32">
        <v>2021</v>
      </c>
      <c r="B32">
        <v>25536881.2886598</v>
      </c>
      <c r="C32">
        <v>19136629</v>
      </c>
      <c r="D32">
        <v>18752683</v>
      </c>
      <c r="E32">
        <v>11557470</v>
      </c>
      <c r="F32">
        <v>223158</v>
      </c>
      <c r="G32">
        <v>3410474</v>
      </c>
      <c r="H32">
        <v>1040861</v>
      </c>
      <c r="I32">
        <v>881015</v>
      </c>
      <c r="J32">
        <v>348531</v>
      </c>
      <c r="K32">
        <v>1244446</v>
      </c>
      <c r="L32">
        <v>9429</v>
      </c>
      <c r="M32">
        <v>333</v>
      </c>
      <c r="N32">
        <v>18264</v>
      </c>
      <c r="O32">
        <v>18702</v>
      </c>
      <c r="P32">
        <v>383946</v>
      </c>
      <c r="Q32">
        <v>161150</v>
      </c>
      <c r="R32">
        <v>222796</v>
      </c>
      <c r="S32">
        <v>6400252.2886597943</v>
      </c>
      <c r="T32">
        <v>4839557</v>
      </c>
      <c r="U32">
        <v>1259915.2886597938</v>
      </c>
      <c r="V32">
        <v>5166</v>
      </c>
      <c r="W32">
        <v>295614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B36C3-AA1B-5B4C-BF2F-FCEC7B468695}">
  <dimension ref="A1:D23"/>
  <sheetViews>
    <sheetView workbookViewId="0">
      <selection activeCell="G17" sqref="G17"/>
    </sheetView>
  </sheetViews>
  <sheetFormatPr baseColWidth="10" defaultRowHeight="16" x14ac:dyDescent="0.2"/>
  <sheetData>
    <row r="1" spans="1:4" x14ac:dyDescent="0.2">
      <c r="A1" t="s">
        <v>29</v>
      </c>
      <c r="B1" t="s">
        <v>43</v>
      </c>
      <c r="C1" t="s">
        <v>44</v>
      </c>
      <c r="D1" t="s">
        <v>45</v>
      </c>
    </row>
    <row r="2" spans="1:4" x14ac:dyDescent="0.2">
      <c r="A2">
        <v>2000</v>
      </c>
      <c r="B2">
        <v>10870.092123</v>
      </c>
      <c r="C2">
        <v>235679.14199999999</v>
      </c>
      <c r="D2">
        <v>17220424</v>
      </c>
    </row>
    <row r="3" spans="1:4" x14ac:dyDescent="0.2">
      <c r="A3">
        <v>2001</v>
      </c>
      <c r="B3">
        <v>10937.137897000001</v>
      </c>
      <c r="C3">
        <v>222643.965</v>
      </c>
    </row>
    <row r="4" spans="1:4" x14ac:dyDescent="0.2">
      <c r="A4">
        <v>2002</v>
      </c>
      <c r="B4">
        <v>10999.980337999999</v>
      </c>
      <c r="C4">
        <v>219208.18900000001</v>
      </c>
    </row>
    <row r="5" spans="1:4" x14ac:dyDescent="0.2">
      <c r="A5">
        <v>2003</v>
      </c>
      <c r="B5">
        <v>11308.492366</v>
      </c>
      <c r="C5">
        <v>234214.924</v>
      </c>
    </row>
    <row r="6" spans="1:4" x14ac:dyDescent="0.2">
      <c r="A6">
        <v>2004</v>
      </c>
      <c r="B6">
        <v>11926.995988999999</v>
      </c>
      <c r="C6">
        <v>258758.78400000001</v>
      </c>
    </row>
    <row r="7" spans="1:4" x14ac:dyDescent="0.2">
      <c r="A7">
        <v>2005</v>
      </c>
      <c r="B7">
        <v>12539.95753</v>
      </c>
      <c r="C7">
        <v>277797.261</v>
      </c>
    </row>
    <row r="8" spans="1:4" x14ac:dyDescent="0.2">
      <c r="A8">
        <v>2006</v>
      </c>
      <c r="B8">
        <v>13725.383603</v>
      </c>
      <c r="C8">
        <v>320073.22499999998</v>
      </c>
    </row>
    <row r="9" spans="1:4" x14ac:dyDescent="0.2">
      <c r="A9">
        <v>2007</v>
      </c>
      <c r="B9">
        <v>14240.154451</v>
      </c>
      <c r="C9">
        <v>342476.9</v>
      </c>
    </row>
    <row r="10" spans="1:4" x14ac:dyDescent="0.2">
      <c r="A10">
        <v>2008</v>
      </c>
      <c r="B10">
        <v>14885.902437999999</v>
      </c>
      <c r="C10">
        <v>383115.44699999999</v>
      </c>
    </row>
    <row r="11" spans="1:4" x14ac:dyDescent="0.2">
      <c r="A11">
        <v>2009</v>
      </c>
      <c r="B11">
        <v>14521.804398</v>
      </c>
      <c r="C11">
        <v>362007.82799999998</v>
      </c>
    </row>
    <row r="12" spans="1:4" x14ac:dyDescent="0.2">
      <c r="A12">
        <v>2010</v>
      </c>
      <c r="B12">
        <v>15252.073238000001</v>
      </c>
      <c r="C12">
        <v>375644.81800000003</v>
      </c>
      <c r="D12">
        <v>19747511</v>
      </c>
    </row>
    <row r="13" spans="1:4" x14ac:dyDescent="0.2">
      <c r="A13">
        <v>2011</v>
      </c>
      <c r="B13">
        <v>16546.641414000002</v>
      </c>
      <c r="C13">
        <v>425725.58600000001</v>
      </c>
    </row>
    <row r="14" spans="1:4" x14ac:dyDescent="0.2">
      <c r="A14">
        <v>2012</v>
      </c>
      <c r="B14">
        <v>17220.06914</v>
      </c>
      <c r="C14">
        <v>459724.96</v>
      </c>
    </row>
    <row r="15" spans="1:4" x14ac:dyDescent="0.2">
      <c r="A15">
        <v>2013</v>
      </c>
      <c r="B15">
        <v>17461.798267999999</v>
      </c>
      <c r="C15">
        <v>438755.22100000002</v>
      </c>
    </row>
    <row r="16" spans="1:4" x14ac:dyDescent="0.2">
      <c r="A16">
        <v>2014</v>
      </c>
      <c r="B16">
        <v>18178.397421000001</v>
      </c>
      <c r="C16">
        <v>456331.19300000003</v>
      </c>
    </row>
    <row r="17" spans="1:4" x14ac:dyDescent="0.2">
      <c r="A17">
        <v>2015</v>
      </c>
      <c r="B17">
        <v>18454.801481999999</v>
      </c>
      <c r="C17">
        <v>500247.18599999999</v>
      </c>
    </row>
    <row r="18" spans="1:4" x14ac:dyDescent="0.2">
      <c r="A18">
        <v>2016</v>
      </c>
      <c r="B18">
        <v>19516.145022000001</v>
      </c>
      <c r="C18">
        <v>543435.49899999995</v>
      </c>
    </row>
    <row r="19" spans="1:4" x14ac:dyDescent="0.2">
      <c r="A19">
        <v>2017</v>
      </c>
      <c r="B19">
        <v>19947.197691000001</v>
      </c>
      <c r="C19">
        <v>543636.60400000005</v>
      </c>
    </row>
    <row r="20" spans="1:4" x14ac:dyDescent="0.2">
      <c r="A20">
        <v>2018</v>
      </c>
      <c r="B20">
        <v>20354.829506999999</v>
      </c>
      <c r="C20">
        <v>558303.83700000006</v>
      </c>
    </row>
    <row r="21" spans="1:4" x14ac:dyDescent="0.2">
      <c r="A21">
        <v>2019</v>
      </c>
      <c r="B21">
        <v>20145.644354</v>
      </c>
      <c r="C21">
        <v>522036.57299999997</v>
      </c>
    </row>
    <row r="22" spans="1:4" x14ac:dyDescent="0.2">
      <c r="A22">
        <v>2020</v>
      </c>
      <c r="B22">
        <v>18962.568200999998</v>
      </c>
      <c r="C22">
        <v>455639.136</v>
      </c>
      <c r="D22">
        <v>21611963</v>
      </c>
    </row>
    <row r="23" spans="1:4" x14ac:dyDescent="0.2">
      <c r="A23">
        <v>2021</v>
      </c>
      <c r="B23">
        <v>20386.907843000001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1046C-545E-6C48-BA7E-69CD4F098580}">
  <dimension ref="A1:K18"/>
  <sheetViews>
    <sheetView workbookViewId="0">
      <selection activeCell="C25" sqref="C25"/>
    </sheetView>
  </sheetViews>
  <sheetFormatPr baseColWidth="10" defaultRowHeight="16" x14ac:dyDescent="0.2"/>
  <cols>
    <col min="1" max="2" width="25.1640625" customWidth="1"/>
    <col min="3" max="4" width="15.83203125" customWidth="1"/>
    <col min="5" max="5" width="29.83203125" customWidth="1"/>
    <col min="6" max="11" width="15.83203125" customWidth="1"/>
  </cols>
  <sheetData>
    <row r="1" spans="1:11" x14ac:dyDescent="0.2">
      <c r="B1">
        <v>2013</v>
      </c>
      <c r="C1">
        <v>2019</v>
      </c>
      <c r="D1">
        <v>2020</v>
      </c>
      <c r="E1">
        <f>+D1+1</f>
        <v>2021</v>
      </c>
      <c r="F1">
        <f t="shared" ref="F1:K1" si="0">+E1+1</f>
        <v>2022</v>
      </c>
      <c r="G1">
        <f t="shared" si="0"/>
        <v>2023</v>
      </c>
      <c r="H1">
        <f t="shared" si="0"/>
        <v>2024</v>
      </c>
      <c r="I1">
        <f t="shared" si="0"/>
        <v>2025</v>
      </c>
      <c r="J1">
        <f t="shared" si="0"/>
        <v>2026</v>
      </c>
      <c r="K1">
        <f t="shared" si="0"/>
        <v>2027</v>
      </c>
    </row>
    <row r="2" spans="1:11" x14ac:dyDescent="0.2">
      <c r="A2" t="s">
        <v>46</v>
      </c>
      <c r="D2">
        <v>-8.3000000000000007</v>
      </c>
      <c r="E2">
        <v>6.3</v>
      </c>
      <c r="F2">
        <v>4.0999999999999996</v>
      </c>
      <c r="G2">
        <v>3.4</v>
      </c>
      <c r="H2">
        <v>2.8</v>
      </c>
      <c r="I2">
        <v>2.5</v>
      </c>
      <c r="J2">
        <v>2.5</v>
      </c>
      <c r="K2">
        <v>2.5</v>
      </c>
    </row>
    <row r="3" spans="1:11" x14ac:dyDescent="0.2">
      <c r="C3" s="28">
        <f>+(C4-B4)/B4</f>
        <v>0.13574064451158593</v>
      </c>
      <c r="D3" s="28">
        <f>+D2/100</f>
        <v>-8.3000000000000004E-2</v>
      </c>
      <c r="E3" s="28">
        <f t="shared" ref="E3:K3" si="1">+E2/100</f>
        <v>6.3E-2</v>
      </c>
      <c r="F3" s="28">
        <f t="shared" si="1"/>
        <v>4.0999999999999995E-2</v>
      </c>
      <c r="G3" s="28">
        <f t="shared" si="1"/>
        <v>3.4000000000000002E-2</v>
      </c>
      <c r="H3" s="28">
        <f t="shared" si="1"/>
        <v>2.7999999999999997E-2</v>
      </c>
      <c r="I3" s="28">
        <f t="shared" si="1"/>
        <v>2.5000000000000001E-2</v>
      </c>
      <c r="J3" s="28">
        <f t="shared" si="1"/>
        <v>2.5000000000000001E-2</v>
      </c>
      <c r="K3" s="28">
        <f t="shared" si="1"/>
        <v>2.5000000000000001E-2</v>
      </c>
    </row>
    <row r="4" spans="1:11" x14ac:dyDescent="0.2">
      <c r="B4" s="22">
        <v>65139134.1151338</v>
      </c>
      <c r="C4">
        <v>73981162.162848696</v>
      </c>
    </row>
    <row r="5" spans="1:11" x14ac:dyDescent="0.2">
      <c r="C5" s="24"/>
    </row>
    <row r="6" spans="1:11" x14ac:dyDescent="0.2">
      <c r="B6" s="23">
        <v>8166125</v>
      </c>
      <c r="C6" s="29">
        <f>+B6*(1+C3)</f>
        <v>9274600.0706621744</v>
      </c>
      <c r="D6" s="29">
        <f t="shared" ref="D6:K6" si="2">+C6*(1+D3)</f>
        <v>8504808.2647972144</v>
      </c>
      <c r="E6" s="29">
        <f t="shared" si="2"/>
        <v>9040611.1854794379</v>
      </c>
      <c r="F6" s="29">
        <f t="shared" si="2"/>
        <v>9411276.2440840937</v>
      </c>
      <c r="G6" s="29">
        <f t="shared" si="2"/>
        <v>9731259.6363829523</v>
      </c>
      <c r="H6" s="29">
        <f t="shared" si="2"/>
        <v>10003734.906201676</v>
      </c>
      <c r="I6" s="29">
        <f t="shared" si="2"/>
        <v>10253828.278856717</v>
      </c>
      <c r="J6" s="29">
        <f t="shared" si="2"/>
        <v>10510173.985828133</v>
      </c>
      <c r="K6" s="29">
        <f t="shared" si="2"/>
        <v>10772928.335473835</v>
      </c>
    </row>
    <row r="7" spans="1:11" x14ac:dyDescent="0.2">
      <c r="G7" s="30">
        <f>+G6-F6</f>
        <v>319983.39229885861</v>
      </c>
      <c r="H7" s="30">
        <f t="shared" ref="H7:K7" si="3">+H6-G6</f>
        <v>272475.2698187232</v>
      </c>
      <c r="I7" s="30">
        <f t="shared" si="3"/>
        <v>250093.37265504152</v>
      </c>
      <c r="J7" s="30">
        <f t="shared" si="3"/>
        <v>256345.70697141625</v>
      </c>
      <c r="K7" s="30">
        <f t="shared" si="3"/>
        <v>262754.34964570217</v>
      </c>
    </row>
    <row r="10" spans="1:11" x14ac:dyDescent="0.2">
      <c r="B10" s="25">
        <v>18533875.320545498</v>
      </c>
      <c r="C10" s="26">
        <v>18461147.610820901</v>
      </c>
      <c r="D10" s="26">
        <v>18566923.334562801</v>
      </c>
      <c r="E10" s="27">
        <v>18419215.8969195</v>
      </c>
    </row>
    <row r="11" spans="1:11" x14ac:dyDescent="0.2">
      <c r="B11" s="22">
        <f>+SUM(B10:E10)</f>
        <v>73981162.162848696</v>
      </c>
    </row>
    <row r="15" spans="1:11" x14ac:dyDescent="0.2">
      <c r="F15">
        <f>+F1</f>
        <v>2022</v>
      </c>
      <c r="G15">
        <f t="shared" ref="G15:K15" si="4">+G1</f>
        <v>2023</v>
      </c>
      <c r="H15">
        <f t="shared" si="4"/>
        <v>2024</v>
      </c>
      <c r="I15">
        <f t="shared" si="4"/>
        <v>2025</v>
      </c>
      <c r="J15">
        <f t="shared" si="4"/>
        <v>2026</v>
      </c>
      <c r="K15">
        <f t="shared" si="4"/>
        <v>2027</v>
      </c>
    </row>
    <row r="16" spans="1:11" x14ac:dyDescent="0.2">
      <c r="E16" t="s">
        <v>47</v>
      </c>
      <c r="F16" s="31">
        <f>+F3</f>
        <v>4.0999999999999995E-2</v>
      </c>
      <c r="G16" s="31">
        <f t="shared" ref="G16:K16" si="5">+G3</f>
        <v>3.4000000000000002E-2</v>
      </c>
      <c r="H16" s="31">
        <f t="shared" si="5"/>
        <v>2.7999999999999997E-2</v>
      </c>
      <c r="I16" s="31">
        <f t="shared" si="5"/>
        <v>2.5000000000000001E-2</v>
      </c>
      <c r="J16" s="31">
        <f t="shared" si="5"/>
        <v>2.5000000000000001E-2</v>
      </c>
      <c r="K16" s="31">
        <f t="shared" si="5"/>
        <v>2.5000000000000001E-2</v>
      </c>
    </row>
    <row r="17" spans="5:11" x14ac:dyDescent="0.2">
      <c r="E17" t="s">
        <v>48</v>
      </c>
      <c r="F17" s="30">
        <f>+F6</f>
        <v>9411276.2440840937</v>
      </c>
      <c r="G17" s="30">
        <f t="shared" ref="G17:K17" si="6">+G6</f>
        <v>9731259.6363829523</v>
      </c>
      <c r="H17" s="30">
        <f t="shared" si="6"/>
        <v>10003734.906201676</v>
      </c>
      <c r="I17" s="30">
        <f t="shared" si="6"/>
        <v>10253828.278856717</v>
      </c>
      <c r="J17" s="30">
        <f t="shared" si="6"/>
        <v>10510173.985828133</v>
      </c>
      <c r="K17" s="30">
        <f t="shared" si="6"/>
        <v>10772928.335473835</v>
      </c>
    </row>
    <row r="18" spans="5:11" x14ac:dyDescent="0.2">
      <c r="E18" t="s">
        <v>49</v>
      </c>
      <c r="G18" s="30">
        <f>+G7</f>
        <v>319983.39229885861</v>
      </c>
      <c r="H18" s="30">
        <f t="shared" ref="H18:K18" si="7">+H7</f>
        <v>272475.2698187232</v>
      </c>
      <c r="I18" s="30">
        <f t="shared" si="7"/>
        <v>250093.37265504152</v>
      </c>
      <c r="J18" s="30">
        <f t="shared" si="7"/>
        <v>256345.70697141625</v>
      </c>
      <c r="K18" s="30">
        <f t="shared" si="7"/>
        <v>262754.34964570217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4508A-6012-1145-93F2-5A055921E849}">
  <dimension ref="C5:P25"/>
  <sheetViews>
    <sheetView workbookViewId="0">
      <selection activeCell="H28" sqref="H28"/>
    </sheetView>
  </sheetViews>
  <sheetFormatPr baseColWidth="10" defaultRowHeight="16" x14ac:dyDescent="0.2"/>
  <cols>
    <col min="7" max="8" width="11.5" bestFit="1" customWidth="1"/>
  </cols>
  <sheetData>
    <row r="5" spans="3:16" x14ac:dyDescent="0.2">
      <c r="D5">
        <v>11054847</v>
      </c>
    </row>
    <row r="6" spans="3:16" x14ac:dyDescent="0.2">
      <c r="C6" t="s">
        <v>50</v>
      </c>
      <c r="D6">
        <v>11016981</v>
      </c>
      <c r="E6">
        <v>10529957</v>
      </c>
      <c r="F6">
        <v>11504006</v>
      </c>
      <c r="M6" t="s">
        <v>50</v>
      </c>
      <c r="N6">
        <v>11016981</v>
      </c>
      <c r="O6">
        <v>10529957</v>
      </c>
      <c r="P6">
        <v>11504006</v>
      </c>
    </row>
    <row r="7" spans="3:16" x14ac:dyDescent="0.2">
      <c r="C7" t="s">
        <v>51</v>
      </c>
      <c r="D7">
        <v>11093360</v>
      </c>
      <c r="E7">
        <v>10532946</v>
      </c>
      <c r="F7">
        <v>11653775</v>
      </c>
      <c r="M7" t="s">
        <v>51</v>
      </c>
      <c r="N7">
        <v>11093360</v>
      </c>
      <c r="O7">
        <v>10532946</v>
      </c>
      <c r="P7">
        <v>11653775</v>
      </c>
    </row>
    <row r="8" spans="3:16" x14ac:dyDescent="0.2">
      <c r="C8" t="s">
        <v>52</v>
      </c>
      <c r="D8">
        <v>11120532</v>
      </c>
      <c r="E8">
        <v>10450309</v>
      </c>
      <c r="F8">
        <v>11790756</v>
      </c>
      <c r="M8" t="s">
        <v>52</v>
      </c>
      <c r="N8">
        <v>11120532</v>
      </c>
      <c r="O8">
        <v>10450309</v>
      </c>
      <c r="P8">
        <v>11790756</v>
      </c>
    </row>
    <row r="9" spans="3:16" x14ac:dyDescent="0.2">
      <c r="C9" t="s">
        <v>53</v>
      </c>
      <c r="D9">
        <v>11168899</v>
      </c>
      <c r="E9">
        <v>10422415</v>
      </c>
      <c r="F9">
        <v>11915382</v>
      </c>
      <c r="H9">
        <f>+D9-D5</f>
        <v>114052</v>
      </c>
      <c r="M9" t="s">
        <v>53</v>
      </c>
      <c r="N9">
        <v>11168899</v>
      </c>
      <c r="O9">
        <v>10422415</v>
      </c>
      <c r="P9">
        <v>11915382</v>
      </c>
    </row>
    <row r="10" spans="3:16" x14ac:dyDescent="0.2">
      <c r="C10" t="s">
        <v>54</v>
      </c>
      <c r="D10">
        <v>11208136</v>
      </c>
      <c r="E10">
        <v>10385594</v>
      </c>
      <c r="F10">
        <v>12030678</v>
      </c>
      <c r="M10" t="s">
        <v>54</v>
      </c>
      <c r="N10">
        <v>11208136</v>
      </c>
      <c r="O10">
        <v>10385594</v>
      </c>
      <c r="P10">
        <v>12030678</v>
      </c>
    </row>
    <row r="11" spans="3:16" x14ac:dyDescent="0.2">
      <c r="C11" t="s">
        <v>55</v>
      </c>
      <c r="D11">
        <v>11251306</v>
      </c>
      <c r="E11">
        <v>10361937</v>
      </c>
      <c r="F11">
        <v>12140675</v>
      </c>
      <c r="M11" t="s">
        <v>55</v>
      </c>
      <c r="N11">
        <v>11251306</v>
      </c>
      <c r="O11">
        <v>10361937</v>
      </c>
      <c r="P11">
        <v>12140675</v>
      </c>
    </row>
    <row r="12" spans="3:16" x14ac:dyDescent="0.2">
      <c r="C12" t="s">
        <v>56</v>
      </c>
      <c r="D12">
        <v>11292782</v>
      </c>
      <c r="E12">
        <v>10340158</v>
      </c>
      <c r="F12">
        <v>12245406</v>
      </c>
      <c r="G12">
        <v>2023</v>
      </c>
      <c r="H12">
        <v>2024</v>
      </c>
      <c r="I12">
        <v>2025</v>
      </c>
      <c r="J12">
        <v>2026</v>
      </c>
      <c r="K12">
        <v>2027</v>
      </c>
      <c r="M12" t="s">
        <v>56</v>
      </c>
      <c r="N12">
        <v>11292782</v>
      </c>
      <c r="O12">
        <v>10340158</v>
      </c>
      <c r="P12">
        <v>12245406</v>
      </c>
    </row>
    <row r="13" spans="3:16" x14ac:dyDescent="0.2">
      <c r="C13" t="s">
        <v>57</v>
      </c>
      <c r="D13">
        <v>11334987</v>
      </c>
      <c r="E13">
        <v>10323505</v>
      </c>
      <c r="F13">
        <v>12346469</v>
      </c>
      <c r="G13" s="29">
        <f>+D9-D5</f>
        <v>114052</v>
      </c>
      <c r="H13" s="29">
        <f>+D13-D9</f>
        <v>166088</v>
      </c>
      <c r="I13" s="29">
        <f>+D17-D13</f>
        <v>167879</v>
      </c>
      <c r="J13" s="29">
        <f>+D21-D17</f>
        <v>167941</v>
      </c>
      <c r="K13" s="29">
        <f>+D25-D21</f>
        <v>167943</v>
      </c>
      <c r="M13" t="s">
        <v>57</v>
      </c>
      <c r="N13">
        <v>11334987</v>
      </c>
      <c r="O13">
        <v>10323505</v>
      </c>
      <c r="P13">
        <v>12346469</v>
      </c>
    </row>
    <row r="14" spans="3:16" x14ac:dyDescent="0.2">
      <c r="C14" t="s">
        <v>58</v>
      </c>
      <c r="D14">
        <v>11376878</v>
      </c>
      <c r="E14">
        <v>10309596</v>
      </c>
      <c r="F14">
        <v>12444160</v>
      </c>
      <c r="H14" s="29"/>
      <c r="M14" t="s">
        <v>58</v>
      </c>
      <c r="N14">
        <v>11376878</v>
      </c>
      <c r="O14">
        <v>10309596</v>
      </c>
      <c r="P14">
        <v>12444160</v>
      </c>
    </row>
    <row r="15" spans="3:16" x14ac:dyDescent="0.2">
      <c r="C15" t="s">
        <v>59</v>
      </c>
      <c r="D15">
        <v>11418905</v>
      </c>
      <c r="E15">
        <v>10298674</v>
      </c>
      <c r="F15">
        <v>12539135</v>
      </c>
      <c r="H15" s="29"/>
      <c r="M15" t="s">
        <v>59</v>
      </c>
      <c r="N15">
        <v>11418905</v>
      </c>
      <c r="O15">
        <v>10298674</v>
      </c>
      <c r="P15">
        <v>12539135</v>
      </c>
    </row>
    <row r="16" spans="3:16" x14ac:dyDescent="0.2">
      <c r="C16" t="s">
        <v>60</v>
      </c>
      <c r="D16">
        <v>11460873</v>
      </c>
      <c r="E16">
        <v>10290055</v>
      </c>
      <c r="F16">
        <v>12631691</v>
      </c>
      <c r="H16" s="29"/>
      <c r="M16" t="s">
        <v>60</v>
      </c>
      <c r="N16">
        <v>11460873</v>
      </c>
      <c r="O16">
        <v>10290055</v>
      </c>
      <c r="P16">
        <v>12631691</v>
      </c>
    </row>
    <row r="17" spans="3:16" x14ac:dyDescent="0.2">
      <c r="C17" t="s">
        <v>61</v>
      </c>
      <c r="D17">
        <v>11502866</v>
      </c>
      <c r="E17">
        <v>10283570</v>
      </c>
      <c r="F17">
        <v>12722163</v>
      </c>
      <c r="M17" t="s">
        <v>61</v>
      </c>
      <c r="N17">
        <v>11502866</v>
      </c>
      <c r="O17">
        <v>10283570</v>
      </c>
      <c r="P17">
        <v>12722163</v>
      </c>
    </row>
    <row r="18" spans="3:16" x14ac:dyDescent="0.2">
      <c r="C18" t="s">
        <v>62</v>
      </c>
      <c r="D18">
        <v>11544849</v>
      </c>
      <c r="E18">
        <v>10278924</v>
      </c>
      <c r="F18">
        <v>12810773</v>
      </c>
      <c r="H18" s="29"/>
      <c r="M18" t="s">
        <v>62</v>
      </c>
      <c r="N18">
        <v>11544849</v>
      </c>
      <c r="O18">
        <v>10278924</v>
      </c>
      <c r="P18">
        <v>12810773</v>
      </c>
    </row>
    <row r="19" spans="3:16" x14ac:dyDescent="0.2">
      <c r="C19" t="s">
        <v>63</v>
      </c>
      <c r="D19">
        <v>11586836</v>
      </c>
      <c r="E19">
        <v>10275943</v>
      </c>
      <c r="F19">
        <v>12897729</v>
      </c>
      <c r="H19" s="29"/>
      <c r="M19" t="s">
        <v>63</v>
      </c>
      <c r="N19">
        <v>11586836</v>
      </c>
      <c r="O19">
        <v>10275943</v>
      </c>
      <c r="P19">
        <v>12897729</v>
      </c>
    </row>
    <row r="20" spans="3:16" x14ac:dyDescent="0.2">
      <c r="C20" t="s">
        <v>64</v>
      </c>
      <c r="D20">
        <v>11628821</v>
      </c>
      <c r="E20">
        <v>10274451</v>
      </c>
      <c r="F20">
        <v>12983191</v>
      </c>
      <c r="H20" s="29"/>
      <c r="M20" t="s">
        <v>64</v>
      </c>
      <c r="N20">
        <v>11628821</v>
      </c>
      <c r="O20">
        <v>10274451</v>
      </c>
      <c r="P20">
        <v>12983191</v>
      </c>
    </row>
    <row r="21" spans="3:16" x14ac:dyDescent="0.2">
      <c r="C21" t="s">
        <v>65</v>
      </c>
      <c r="D21">
        <v>11670807</v>
      </c>
      <c r="E21">
        <v>10274314</v>
      </c>
      <c r="F21">
        <v>13067301</v>
      </c>
      <c r="M21" t="s">
        <v>65</v>
      </c>
      <c r="N21">
        <v>11670807</v>
      </c>
      <c r="O21">
        <v>10274314</v>
      </c>
      <c r="P21">
        <v>13067301</v>
      </c>
    </row>
    <row r="22" spans="3:16" x14ac:dyDescent="0.2">
      <c r="C22" t="s">
        <v>66</v>
      </c>
      <c r="D22">
        <v>11712793</v>
      </c>
      <c r="E22">
        <v>10275409</v>
      </c>
      <c r="F22">
        <v>13150176</v>
      </c>
      <c r="H22" s="29"/>
      <c r="M22" t="s">
        <v>66</v>
      </c>
      <c r="N22">
        <v>11712793</v>
      </c>
      <c r="O22">
        <v>10275409</v>
      </c>
      <c r="P22">
        <v>13150176</v>
      </c>
    </row>
    <row r="23" spans="3:16" x14ac:dyDescent="0.2">
      <c r="C23" t="s">
        <v>67</v>
      </c>
      <c r="D23">
        <v>11754779</v>
      </c>
      <c r="E23">
        <v>10277637</v>
      </c>
      <c r="F23">
        <v>13231921</v>
      </c>
      <c r="H23" s="29"/>
      <c r="M23" t="s">
        <v>67</v>
      </c>
      <c r="N23">
        <v>11754779</v>
      </c>
      <c r="O23">
        <v>10277637</v>
      </c>
      <c r="P23">
        <v>13231921</v>
      </c>
    </row>
    <row r="24" spans="3:16" x14ac:dyDescent="0.2">
      <c r="C24" t="s">
        <v>68</v>
      </c>
      <c r="D24">
        <v>11796764</v>
      </c>
      <c r="E24">
        <v>10280906</v>
      </c>
      <c r="F24">
        <v>13312622</v>
      </c>
      <c r="H24" s="29"/>
      <c r="M24" t="s">
        <v>68</v>
      </c>
      <c r="N24">
        <v>11796764</v>
      </c>
      <c r="O24">
        <v>10280906</v>
      </c>
      <c r="P24">
        <v>13312622</v>
      </c>
    </row>
    <row r="25" spans="3:16" x14ac:dyDescent="0.2">
      <c r="C25" t="s">
        <v>69</v>
      </c>
      <c r="D25">
        <v>11838750</v>
      </c>
      <c r="E25">
        <v>10285141</v>
      </c>
      <c r="F25">
        <v>13392360</v>
      </c>
      <c r="M25" t="s">
        <v>69</v>
      </c>
      <c r="N25">
        <v>11838750</v>
      </c>
      <c r="O25">
        <v>10285141</v>
      </c>
      <c r="P25">
        <v>13392360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E690A-39EC-A246-975C-F22A53ECB7B8}">
  <dimension ref="C5:M37"/>
  <sheetViews>
    <sheetView workbookViewId="0">
      <selection activeCell="D34" sqref="D34:I37"/>
    </sheetView>
  </sheetViews>
  <sheetFormatPr baseColWidth="10" defaultRowHeight="16" x14ac:dyDescent="0.2"/>
  <sheetData>
    <row r="5" spans="3:13" x14ac:dyDescent="0.2">
      <c r="C5" t="s">
        <v>50</v>
      </c>
      <c r="D5">
        <v>10.21116</v>
      </c>
      <c r="E5" s="29">
        <f>+EXP(D5)</f>
        <v>27205.107217291963</v>
      </c>
      <c r="G5" t="s">
        <v>50</v>
      </c>
      <c r="H5">
        <v>10.21205</v>
      </c>
      <c r="I5" s="29">
        <f>+EXP(H5)</f>
        <v>27229.330540495241</v>
      </c>
      <c r="L5">
        <v>10.18716</v>
      </c>
      <c r="M5" s="29">
        <f>+EXP(L5)</f>
        <v>26559.95740867393</v>
      </c>
    </row>
    <row r="6" spans="3:13" x14ac:dyDescent="0.2">
      <c r="C6" t="s">
        <v>51</v>
      </c>
      <c r="D6">
        <v>10.190569999999999</v>
      </c>
      <c r="E6" s="29">
        <f t="shared" ref="E6:E24" si="0">+EXP(D6)</f>
        <v>26650.681460032698</v>
      </c>
      <c r="G6" t="s">
        <v>51</v>
      </c>
      <c r="H6">
        <v>10.17403</v>
      </c>
      <c r="I6" s="29">
        <f t="shared" ref="I6:I24" si="1">+EXP(H6)</f>
        <v>26213.50460780385</v>
      </c>
      <c r="L6">
        <v>10.17905</v>
      </c>
      <c r="M6" s="29">
        <f t="shared" ref="M6:M24" si="2">+EXP(L6)</f>
        <v>26345.427249724416</v>
      </c>
    </row>
    <row r="7" spans="3:13" x14ac:dyDescent="0.2">
      <c r="C7" t="s">
        <v>52</v>
      </c>
      <c r="D7">
        <v>10.178890000000001</v>
      </c>
      <c r="E7" s="29">
        <f t="shared" si="0"/>
        <v>26341.212318567963</v>
      </c>
      <c r="G7" t="s">
        <v>52</v>
      </c>
      <c r="H7">
        <v>10.17226</v>
      </c>
      <c r="I7" s="29">
        <f t="shared" si="1"/>
        <v>26167.14774257637</v>
      </c>
      <c r="L7">
        <v>10.24497</v>
      </c>
      <c r="M7" s="29">
        <f t="shared" si="2"/>
        <v>28140.637922222402</v>
      </c>
    </row>
    <row r="8" spans="3:13" x14ac:dyDescent="0.2">
      <c r="C8" t="s">
        <v>53</v>
      </c>
      <c r="D8">
        <v>10.16949</v>
      </c>
      <c r="E8" s="29">
        <f t="shared" si="0"/>
        <v>26094.765039655078</v>
      </c>
      <c r="G8" t="s">
        <v>53</v>
      </c>
      <c r="H8">
        <v>10.20219</v>
      </c>
      <c r="I8" s="29">
        <f t="shared" si="1"/>
        <v>26962.168614107515</v>
      </c>
      <c r="L8">
        <v>10.254569999999999</v>
      </c>
      <c r="M8" s="29">
        <f t="shared" si="2"/>
        <v>28412.088926355034</v>
      </c>
    </row>
    <row r="9" spans="3:13" x14ac:dyDescent="0.2">
      <c r="C9" t="s">
        <v>54</v>
      </c>
      <c r="D9">
        <v>10.163029999999999</v>
      </c>
      <c r="E9" s="29">
        <f t="shared" si="0"/>
        <v>25926.73617507386</v>
      </c>
      <c r="G9" t="s">
        <v>54</v>
      </c>
      <c r="H9">
        <v>10.148440000000001</v>
      </c>
      <c r="I9" s="29">
        <f t="shared" si="1"/>
        <v>25551.211210314344</v>
      </c>
      <c r="L9">
        <v>10.249169999999999</v>
      </c>
      <c r="M9" s="29">
        <f t="shared" si="2"/>
        <v>28259.077149767945</v>
      </c>
    </row>
    <row r="10" spans="3:13" x14ac:dyDescent="0.2">
      <c r="C10" t="s">
        <v>55</v>
      </c>
      <c r="D10">
        <v>10.15828</v>
      </c>
      <c r="E10" s="29">
        <f t="shared" si="0"/>
        <v>25803.876201681338</v>
      </c>
      <c r="G10" t="s">
        <v>55</v>
      </c>
      <c r="H10">
        <v>10.20928</v>
      </c>
      <c r="I10" s="29">
        <f t="shared" si="1"/>
        <v>27154.00966247492</v>
      </c>
      <c r="L10">
        <v>10.256360000000001</v>
      </c>
      <c r="M10" s="29">
        <f t="shared" si="2"/>
        <v>28462.992110291303</v>
      </c>
    </row>
    <row r="11" spans="3:13" x14ac:dyDescent="0.2">
      <c r="C11" t="s">
        <v>56</v>
      </c>
      <c r="D11">
        <v>10.15489</v>
      </c>
      <c r="E11" s="29">
        <f t="shared" si="0"/>
        <v>25716.549164316886</v>
      </c>
      <c r="G11" t="s">
        <v>56</v>
      </c>
      <c r="H11">
        <v>10.250920000000001</v>
      </c>
      <c r="I11" s="29">
        <f t="shared" si="1"/>
        <v>28308.573831744838</v>
      </c>
      <c r="L11">
        <v>10.276949999999999</v>
      </c>
      <c r="M11" s="29">
        <f t="shared" si="2"/>
        <v>29055.120156933455</v>
      </c>
    </row>
    <row r="12" spans="3:13" x14ac:dyDescent="0.2">
      <c r="C12" t="s">
        <v>57</v>
      </c>
      <c r="D12">
        <v>10.15244</v>
      </c>
      <c r="E12" s="29">
        <f t="shared" si="0"/>
        <v>25653.620737664289</v>
      </c>
      <c r="G12" t="s">
        <v>57</v>
      </c>
      <c r="H12">
        <v>10.25483</v>
      </c>
      <c r="I12" s="29">
        <f t="shared" si="1"/>
        <v>28419.477029887752</v>
      </c>
      <c r="L12">
        <v>10.286490000000001</v>
      </c>
      <c r="M12" s="29">
        <f t="shared" si="2"/>
        <v>29333.632394285651</v>
      </c>
    </row>
    <row r="13" spans="3:13" x14ac:dyDescent="0.2">
      <c r="C13" t="s">
        <v>58</v>
      </c>
      <c r="D13">
        <v>10.15067</v>
      </c>
      <c r="E13" s="29">
        <f t="shared" si="0"/>
        <v>25608.253990374087</v>
      </c>
      <c r="G13" t="s">
        <v>58</v>
      </c>
      <c r="H13">
        <v>10.19272</v>
      </c>
      <c r="I13" s="29">
        <f t="shared" si="1"/>
        <v>26708.042065727117</v>
      </c>
      <c r="L13">
        <v>10.291309999999999</v>
      </c>
      <c r="M13" s="29">
        <f t="shared" si="2"/>
        <v>29475.3617958912</v>
      </c>
    </row>
    <row r="14" spans="3:13" x14ac:dyDescent="0.2">
      <c r="C14" t="s">
        <v>59</v>
      </c>
      <c r="D14">
        <v>10.1494</v>
      </c>
      <c r="E14" s="29">
        <f t="shared" si="0"/>
        <v>25575.752150842934</v>
      </c>
      <c r="G14" t="s">
        <v>59</v>
      </c>
      <c r="H14">
        <v>10.2037</v>
      </c>
      <c r="I14" s="29">
        <f t="shared" si="1"/>
        <v>27002.912242412553</v>
      </c>
      <c r="L14">
        <v>10.30001</v>
      </c>
      <c r="M14" s="29">
        <f t="shared" si="2"/>
        <v>29732.91618056659</v>
      </c>
    </row>
    <row r="15" spans="3:13" x14ac:dyDescent="0.2">
      <c r="C15" t="s">
        <v>60</v>
      </c>
      <c r="D15">
        <v>10.148490000000001</v>
      </c>
      <c r="E15" s="29">
        <f t="shared" si="0"/>
        <v>25552.488802814401</v>
      </c>
      <c r="G15" t="s">
        <v>60</v>
      </c>
      <c r="H15">
        <v>10.220409999999999</v>
      </c>
      <c r="I15" s="29">
        <f t="shared" si="1"/>
        <v>27457.921924453571</v>
      </c>
      <c r="L15">
        <v>10.31162</v>
      </c>
      <c r="M15" s="29">
        <f t="shared" si="2"/>
        <v>30080.126996109684</v>
      </c>
    </row>
    <row r="16" spans="3:13" x14ac:dyDescent="0.2">
      <c r="C16" t="s">
        <v>61</v>
      </c>
      <c r="D16">
        <v>10.147830000000001</v>
      </c>
      <c r="E16" s="29">
        <f t="shared" si="0"/>
        <v>25535.629724312439</v>
      </c>
      <c r="G16" t="s">
        <v>61</v>
      </c>
      <c r="H16">
        <v>10.232989999999999</v>
      </c>
      <c r="I16" s="29">
        <f t="shared" si="1"/>
        <v>27805.52441776494</v>
      </c>
      <c r="L16">
        <v>10.32084</v>
      </c>
      <c r="M16" s="29">
        <f t="shared" si="2"/>
        <v>30358.748237175794</v>
      </c>
    </row>
    <row r="17" spans="3:13" x14ac:dyDescent="0.2">
      <c r="C17" t="s">
        <v>62</v>
      </c>
      <c r="D17">
        <v>10.147349999999999</v>
      </c>
      <c r="E17" s="29">
        <f t="shared" si="0"/>
        <v>25523.37556327866</v>
      </c>
      <c r="G17" t="s">
        <v>62</v>
      </c>
      <c r="H17">
        <v>10.17108</v>
      </c>
      <c r="I17" s="29">
        <f t="shared" si="1"/>
        <v>26136.28871864493</v>
      </c>
      <c r="L17">
        <v>10.32884</v>
      </c>
      <c r="M17" s="29">
        <f t="shared" si="2"/>
        <v>30602.592298819476</v>
      </c>
    </row>
    <row r="18" spans="3:13" x14ac:dyDescent="0.2">
      <c r="C18" t="s">
        <v>63</v>
      </c>
      <c r="D18">
        <v>10.14701</v>
      </c>
      <c r="E18" s="29">
        <f t="shared" si="0"/>
        <v>25514.699090671085</v>
      </c>
      <c r="G18" t="s">
        <v>63</v>
      </c>
      <c r="H18">
        <v>10.205019999999999</v>
      </c>
      <c r="I18" s="29">
        <f t="shared" si="1"/>
        <v>27038.579621864064</v>
      </c>
      <c r="L18">
        <v>10.33784</v>
      </c>
      <c r="M18" s="29">
        <f t="shared" si="2"/>
        <v>30879.258761092991</v>
      </c>
    </row>
    <row r="19" spans="3:13" x14ac:dyDescent="0.2">
      <c r="C19" t="s">
        <v>64</v>
      </c>
      <c r="D19">
        <v>10.14676</v>
      </c>
      <c r="E19" s="29">
        <f t="shared" si="0"/>
        <v>25508.321213166339</v>
      </c>
      <c r="G19" t="s">
        <v>64</v>
      </c>
      <c r="H19">
        <v>10.232670000000001</v>
      </c>
      <c r="I19" s="29">
        <f t="shared" si="1"/>
        <v>27796.628073442305</v>
      </c>
      <c r="L19">
        <v>10.34751</v>
      </c>
      <c r="M19" s="29">
        <f t="shared" si="2"/>
        <v>31179.309601008728</v>
      </c>
    </row>
    <row r="20" spans="3:13" x14ac:dyDescent="0.2">
      <c r="C20" t="s">
        <v>65</v>
      </c>
      <c r="D20">
        <v>10.14659</v>
      </c>
      <c r="E20" s="29">
        <f t="shared" si="0"/>
        <v>25503.985167134437</v>
      </c>
      <c r="G20" t="s">
        <v>65</v>
      </c>
      <c r="H20">
        <v>10.239750000000001</v>
      </c>
      <c r="I20" s="29">
        <f t="shared" si="1"/>
        <v>27994.126519712256</v>
      </c>
      <c r="L20">
        <v>10.356640000000001</v>
      </c>
      <c r="M20" s="29">
        <f t="shared" si="2"/>
        <v>31465.280166833389</v>
      </c>
    </row>
    <row r="21" spans="3:13" x14ac:dyDescent="0.2">
      <c r="C21" t="s">
        <v>66</v>
      </c>
      <c r="D21">
        <v>10.146459999999999</v>
      </c>
      <c r="E21" s="29">
        <f t="shared" si="0"/>
        <v>25500.669864562034</v>
      </c>
      <c r="G21" t="s">
        <v>66</v>
      </c>
      <c r="H21">
        <v>10.17698</v>
      </c>
      <c r="I21" s="29">
        <f t="shared" si="1"/>
        <v>26290.948620152056</v>
      </c>
      <c r="L21">
        <v>10.365460000000001</v>
      </c>
      <c r="M21" s="29">
        <f t="shared" si="2"/>
        <v>31744.03142389005</v>
      </c>
    </row>
    <row r="22" spans="3:13" x14ac:dyDescent="0.2">
      <c r="C22" t="s">
        <v>67</v>
      </c>
      <c r="D22">
        <v>10.146369999999999</v>
      </c>
      <c r="E22" s="29">
        <f t="shared" si="0"/>
        <v>25498.374907548838</v>
      </c>
      <c r="G22" t="s">
        <v>67</v>
      </c>
      <c r="H22">
        <v>10.198790000000001</v>
      </c>
      <c r="I22" s="29">
        <f t="shared" si="1"/>
        <v>26870.652905684008</v>
      </c>
      <c r="L22">
        <v>10.37452</v>
      </c>
      <c r="M22" s="29">
        <f t="shared" si="2"/>
        <v>32032.939124260527</v>
      </c>
    </row>
    <row r="23" spans="3:13" x14ac:dyDescent="0.2">
      <c r="C23" t="s">
        <v>68</v>
      </c>
      <c r="D23">
        <v>10.1463</v>
      </c>
      <c r="E23" s="29">
        <f t="shared" si="0"/>
        <v>25496.590083774892</v>
      </c>
      <c r="G23" t="s">
        <v>68</v>
      </c>
      <c r="H23">
        <v>10.22057</v>
      </c>
      <c r="I23" s="29">
        <f t="shared" si="1"/>
        <v>27462.315543441659</v>
      </c>
      <c r="L23">
        <v>10.38374</v>
      </c>
      <c r="M23" s="29">
        <f t="shared" si="2"/>
        <v>32329.64855154949</v>
      </c>
    </row>
    <row r="24" spans="3:13" x14ac:dyDescent="0.2">
      <c r="C24" t="s">
        <v>69</v>
      </c>
      <c r="D24">
        <v>10.14625</v>
      </c>
      <c r="E24" s="29">
        <f t="shared" si="0"/>
        <v>25495.315286140911</v>
      </c>
      <c r="G24" t="s">
        <v>69</v>
      </c>
      <c r="H24">
        <v>10.230230000000001</v>
      </c>
      <c r="I24" s="29">
        <f t="shared" si="1"/>
        <v>27728.886978687318</v>
      </c>
      <c r="L24">
        <v>10.39283</v>
      </c>
      <c r="M24" s="29">
        <f t="shared" si="2"/>
        <v>32624.86478188977</v>
      </c>
    </row>
    <row r="28" spans="3:13" x14ac:dyDescent="0.2">
      <c r="E28" s="30">
        <f>+E8</f>
        <v>26094.765039655078</v>
      </c>
      <c r="I28" s="30">
        <f>+I8</f>
        <v>26962.168614107515</v>
      </c>
      <c r="M28" s="30">
        <f>+M8</f>
        <v>28412.088926355034</v>
      </c>
    </row>
    <row r="29" spans="3:13" x14ac:dyDescent="0.2">
      <c r="E29" s="30">
        <f>+E12</f>
        <v>25653.620737664289</v>
      </c>
      <c r="I29" s="30">
        <f>+I12</f>
        <v>28419.477029887752</v>
      </c>
      <c r="M29" s="30">
        <f>+M12</f>
        <v>29333.632394285651</v>
      </c>
    </row>
    <row r="30" spans="3:13" x14ac:dyDescent="0.2">
      <c r="E30" s="30">
        <f>+E16</f>
        <v>25535.629724312439</v>
      </c>
      <c r="I30" s="30">
        <f>+I16</f>
        <v>27805.52441776494</v>
      </c>
      <c r="M30" s="30">
        <f>+M16</f>
        <v>30358.748237175794</v>
      </c>
    </row>
    <row r="31" spans="3:13" x14ac:dyDescent="0.2">
      <c r="E31" s="30">
        <f>+E20</f>
        <v>25503.985167134437</v>
      </c>
      <c r="I31" s="30">
        <f>+I20</f>
        <v>27994.126519712256</v>
      </c>
      <c r="M31" s="30">
        <f>+M20</f>
        <v>31465.280166833389</v>
      </c>
    </row>
    <row r="32" spans="3:13" x14ac:dyDescent="0.2">
      <c r="E32" s="30">
        <f>+E24</f>
        <v>25495.315286140911</v>
      </c>
      <c r="I32" s="30">
        <f>+I24</f>
        <v>27728.886978687318</v>
      </c>
      <c r="M32" s="30">
        <f>+M24</f>
        <v>32624.86478188977</v>
      </c>
    </row>
    <row r="33" spans="4:9" ht="17" thickBot="1" x14ac:dyDescent="0.25"/>
    <row r="34" spans="4:9" ht="17" thickBot="1" x14ac:dyDescent="0.25">
      <c r="E34" s="32">
        <v>2023</v>
      </c>
      <c r="F34" s="34">
        <v>2024</v>
      </c>
      <c r="G34" s="34">
        <v>2025</v>
      </c>
      <c r="H34" s="34">
        <v>2026</v>
      </c>
      <c r="I34" s="34">
        <v>2027</v>
      </c>
    </row>
    <row r="35" spans="4:9" ht="36" thickTop="1" thickBot="1" x14ac:dyDescent="0.25">
      <c r="D35" s="32" t="s">
        <v>70</v>
      </c>
      <c r="E35" s="29">
        <v>26094.765039655078</v>
      </c>
      <c r="F35" s="29">
        <v>25653.620737664289</v>
      </c>
      <c r="G35" s="29">
        <v>25535.629724312439</v>
      </c>
      <c r="H35" s="29">
        <v>25503.985167134437</v>
      </c>
      <c r="I35" s="29">
        <v>25495.315286140911</v>
      </c>
    </row>
    <row r="36" spans="4:9" ht="87" thickTop="1" thickBot="1" x14ac:dyDescent="0.25">
      <c r="D36" s="33" t="s">
        <v>71</v>
      </c>
      <c r="E36" s="29">
        <v>26962.168614107515</v>
      </c>
      <c r="F36" s="29">
        <v>28419.477029887752</v>
      </c>
      <c r="G36" s="29">
        <v>27805.52441776494</v>
      </c>
      <c r="H36" s="29">
        <v>27994.126519712256</v>
      </c>
      <c r="I36" s="29">
        <v>27728.886978687318</v>
      </c>
    </row>
    <row r="37" spans="4:9" ht="52" thickBot="1" x14ac:dyDescent="0.25">
      <c r="D37" s="33" t="s">
        <v>72</v>
      </c>
      <c r="E37" s="29">
        <v>28412.088926355034</v>
      </c>
      <c r="F37" s="29">
        <v>29333.632394285651</v>
      </c>
      <c r="G37" s="29">
        <v>30358.748237175794</v>
      </c>
      <c r="H37" s="29">
        <v>31465.280166833389</v>
      </c>
      <c r="I37" s="29">
        <v>32624.86478188977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80878-5E6B-BF45-8AB6-5737C0A4C6DC}">
  <dimension ref="A1:L26"/>
  <sheetViews>
    <sheetView topLeftCell="A5" workbookViewId="0">
      <selection activeCell="F20" sqref="F20:L22"/>
    </sheetView>
  </sheetViews>
  <sheetFormatPr baseColWidth="10" defaultRowHeight="16" x14ac:dyDescent="0.2"/>
  <sheetData>
    <row r="1" spans="1:11" ht="18" x14ac:dyDescent="0.2">
      <c r="A1" s="1" t="s">
        <v>0</v>
      </c>
    </row>
    <row r="2" spans="1:11" x14ac:dyDescent="0.2">
      <c r="A2" s="2" t="s">
        <v>1</v>
      </c>
    </row>
    <row r="3" spans="1:11" x14ac:dyDescent="0.2">
      <c r="A3" s="3" t="s">
        <v>2</v>
      </c>
    </row>
    <row r="4" spans="1:11" x14ac:dyDescent="0.2">
      <c r="A4" s="3" t="s">
        <v>3</v>
      </c>
    </row>
    <row r="5" spans="1:11" x14ac:dyDescent="0.2">
      <c r="A5" s="3" t="s">
        <v>4</v>
      </c>
    </row>
    <row r="10" spans="1:11" x14ac:dyDescent="0.2">
      <c r="A10" s="7"/>
      <c r="B10" s="7"/>
      <c r="C10" s="8"/>
      <c r="D10" s="8"/>
      <c r="E10" s="35" t="s">
        <v>7</v>
      </c>
      <c r="F10" s="35"/>
      <c r="G10" s="35"/>
      <c r="H10" s="35"/>
      <c r="I10" s="35"/>
      <c r="J10" s="35"/>
      <c r="K10" s="35"/>
    </row>
    <row r="11" spans="1:11" x14ac:dyDescent="0.2">
      <c r="A11" s="7"/>
      <c r="B11" s="7"/>
      <c r="C11" s="8"/>
      <c r="D11" s="8"/>
      <c r="E11" s="35"/>
      <c r="F11" s="35"/>
      <c r="G11" s="35"/>
      <c r="H11" s="35"/>
      <c r="I11" s="35"/>
      <c r="J11" s="35"/>
      <c r="K11" s="35"/>
    </row>
    <row r="12" spans="1:11" x14ac:dyDescent="0.2">
      <c r="A12" s="7"/>
      <c r="B12" s="7"/>
      <c r="C12" s="9"/>
      <c r="D12" s="9"/>
      <c r="E12" s="36"/>
      <c r="F12" s="36"/>
      <c r="G12" s="36"/>
      <c r="H12" s="36"/>
      <c r="I12" s="36"/>
      <c r="J12" s="36"/>
      <c r="K12" s="36"/>
    </row>
    <row r="13" spans="1:11" ht="66" x14ac:dyDescent="0.2">
      <c r="A13" s="7" t="s">
        <v>8</v>
      </c>
      <c r="B13" s="10" t="s">
        <v>9</v>
      </c>
      <c r="C13" s="10" t="s">
        <v>10</v>
      </c>
      <c r="D13" s="10" t="s">
        <v>11</v>
      </c>
      <c r="E13" s="11">
        <v>1990</v>
      </c>
      <c r="F13" s="11">
        <v>1995</v>
      </c>
      <c r="G13" s="11">
        <v>2000</v>
      </c>
      <c r="H13" s="11">
        <v>2005</v>
      </c>
      <c r="I13" s="11">
        <v>2010</v>
      </c>
      <c r="J13" s="11">
        <v>2015</v>
      </c>
      <c r="K13" s="11">
        <v>2020</v>
      </c>
    </row>
    <row r="14" spans="1:11" x14ac:dyDescent="0.2">
      <c r="A14" s="4" t="s">
        <v>5</v>
      </c>
      <c r="B14" s="4"/>
      <c r="C14" s="5">
        <v>484</v>
      </c>
      <c r="D14" s="5" t="s">
        <v>6</v>
      </c>
      <c r="E14" s="6">
        <v>356454</v>
      </c>
      <c r="F14" s="6">
        <v>38717</v>
      </c>
      <c r="G14" s="6">
        <v>18451</v>
      </c>
      <c r="H14" s="6">
        <v>3390</v>
      </c>
      <c r="I14" s="6">
        <v>1567</v>
      </c>
      <c r="J14" s="6">
        <v>4273</v>
      </c>
      <c r="K14" s="6">
        <v>150985</v>
      </c>
    </row>
    <row r="15" spans="1:11" x14ac:dyDescent="0.2">
      <c r="A15" s="12" t="s">
        <v>12</v>
      </c>
      <c r="B15" s="12"/>
      <c r="C15" s="13">
        <v>840</v>
      </c>
      <c r="D15" s="13" t="s">
        <v>13</v>
      </c>
      <c r="E15" s="14">
        <v>464887</v>
      </c>
      <c r="F15" s="14">
        <v>623294</v>
      </c>
      <c r="G15" s="14">
        <v>894552</v>
      </c>
      <c r="H15" s="14">
        <v>549083</v>
      </c>
      <c r="I15" s="14">
        <v>270854</v>
      </c>
      <c r="J15" s="14">
        <v>559370</v>
      </c>
      <c r="K15" s="14">
        <v>1189312</v>
      </c>
    </row>
    <row r="20" spans="1:12" x14ac:dyDescent="0.2">
      <c r="A20" s="35"/>
      <c r="B20" s="7"/>
      <c r="C20" s="7"/>
      <c r="D20" s="8"/>
      <c r="E20" s="8"/>
      <c r="F20" s="37" t="s">
        <v>14</v>
      </c>
      <c r="G20" s="37"/>
      <c r="H20" s="37"/>
      <c r="I20" s="37"/>
      <c r="J20" s="37"/>
      <c r="K20" s="37"/>
      <c r="L20" s="37"/>
    </row>
    <row r="21" spans="1:12" x14ac:dyDescent="0.2">
      <c r="A21" s="35"/>
      <c r="B21" s="7"/>
      <c r="C21" s="7"/>
      <c r="D21" s="8"/>
      <c r="E21" s="8"/>
      <c r="F21" s="37"/>
      <c r="G21" s="37"/>
      <c r="H21" s="37"/>
      <c r="I21" s="37"/>
      <c r="J21" s="37"/>
      <c r="K21" s="37"/>
      <c r="L21" s="37"/>
    </row>
    <row r="22" spans="1:12" x14ac:dyDescent="0.2">
      <c r="A22" s="35"/>
      <c r="B22" s="7"/>
      <c r="C22" s="7"/>
      <c r="D22" s="9"/>
      <c r="E22" s="9"/>
      <c r="F22" s="38"/>
      <c r="G22" s="38"/>
      <c r="H22" s="38"/>
      <c r="I22" s="38"/>
      <c r="J22" s="38"/>
      <c r="K22" s="38"/>
      <c r="L22" s="38"/>
    </row>
    <row r="23" spans="1:12" ht="66" x14ac:dyDescent="0.2">
      <c r="A23" s="17"/>
      <c r="B23" s="7" t="s">
        <v>8</v>
      </c>
      <c r="C23" s="10" t="s">
        <v>9</v>
      </c>
      <c r="D23" s="10" t="s">
        <v>10</v>
      </c>
      <c r="E23" s="10" t="s">
        <v>11</v>
      </c>
      <c r="F23" s="11">
        <v>1990</v>
      </c>
      <c r="G23" s="11">
        <v>1995</v>
      </c>
      <c r="H23" s="11">
        <v>2000</v>
      </c>
      <c r="I23" s="11">
        <v>2005</v>
      </c>
      <c r="J23" s="11">
        <v>2010</v>
      </c>
      <c r="K23" s="11">
        <v>2015</v>
      </c>
      <c r="L23" s="11">
        <v>2020</v>
      </c>
    </row>
    <row r="24" spans="1:12" x14ac:dyDescent="0.2">
      <c r="A24" s="18">
        <v>1</v>
      </c>
      <c r="B24" s="19" t="s">
        <v>15</v>
      </c>
      <c r="C24" s="20"/>
      <c r="D24" s="18">
        <v>900</v>
      </c>
      <c r="E24" s="18" t="s">
        <v>16</v>
      </c>
      <c r="F24" s="21">
        <v>152986157</v>
      </c>
      <c r="G24" s="21">
        <v>161289976</v>
      </c>
      <c r="H24" s="21">
        <v>173230585</v>
      </c>
      <c r="I24" s="21">
        <v>191446828</v>
      </c>
      <c r="J24" s="21">
        <v>220983187</v>
      </c>
      <c r="K24" s="21">
        <v>247958644</v>
      </c>
      <c r="L24" s="21">
        <v>280598105</v>
      </c>
    </row>
    <row r="25" spans="1:12" x14ac:dyDescent="0.2">
      <c r="A25" s="13">
        <v>255</v>
      </c>
      <c r="B25" s="12" t="s">
        <v>12</v>
      </c>
      <c r="C25" s="16">
        <v>33</v>
      </c>
      <c r="D25" s="13">
        <v>840</v>
      </c>
      <c r="E25" s="13" t="s">
        <v>13</v>
      </c>
      <c r="F25" s="14">
        <v>23251026</v>
      </c>
      <c r="G25" s="14">
        <v>28451053</v>
      </c>
      <c r="H25" s="14">
        <v>34814053</v>
      </c>
      <c r="I25" s="14">
        <v>39258293</v>
      </c>
      <c r="J25" s="14">
        <v>44183643</v>
      </c>
      <c r="K25" s="14">
        <v>48178877</v>
      </c>
      <c r="L25" s="14">
        <v>50632836</v>
      </c>
    </row>
    <row r="26" spans="1:12" x14ac:dyDescent="0.2">
      <c r="A26" s="5">
        <v>232</v>
      </c>
      <c r="B26" s="4" t="s">
        <v>5</v>
      </c>
      <c r="C26" s="15"/>
      <c r="D26" s="5">
        <v>484</v>
      </c>
      <c r="E26" s="5" t="s">
        <v>6</v>
      </c>
      <c r="F26" s="6">
        <v>695674</v>
      </c>
      <c r="G26" s="6">
        <v>458549</v>
      </c>
      <c r="H26" s="6">
        <v>538051</v>
      </c>
      <c r="I26" s="6">
        <v>712648</v>
      </c>
      <c r="J26" s="6">
        <v>969710</v>
      </c>
      <c r="K26" s="6">
        <v>1013691</v>
      </c>
      <c r="L26" s="6">
        <v>1197624</v>
      </c>
    </row>
  </sheetData>
  <mergeCells count="3">
    <mergeCell ref="E10:K12"/>
    <mergeCell ref="A20:A22"/>
    <mergeCell ref="F20:L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A6FC6-9603-8142-A98B-53A52D299A9E}">
  <dimension ref="A1:E8"/>
  <sheetViews>
    <sheetView workbookViewId="0">
      <selection activeCell="F16" sqref="F16"/>
    </sheetView>
  </sheetViews>
  <sheetFormatPr baseColWidth="10" defaultRowHeight="16" x14ac:dyDescent="0.2"/>
  <sheetData>
    <row r="1" spans="1:5" x14ac:dyDescent="0.2">
      <c r="A1" t="s">
        <v>29</v>
      </c>
      <c r="B1" t="s">
        <v>19</v>
      </c>
      <c r="C1" t="s">
        <v>20</v>
      </c>
      <c r="D1" t="s">
        <v>17</v>
      </c>
      <c r="E1" t="s">
        <v>18</v>
      </c>
    </row>
    <row r="2" spans="1:5" x14ac:dyDescent="0.2">
      <c r="A2">
        <v>1990</v>
      </c>
      <c r="B2">
        <v>356454</v>
      </c>
      <c r="C2">
        <v>464887</v>
      </c>
      <c r="D2">
        <v>23251026</v>
      </c>
      <c r="E2">
        <v>695674</v>
      </c>
    </row>
    <row r="3" spans="1:5" x14ac:dyDescent="0.2">
      <c r="A3">
        <v>1995</v>
      </c>
      <c r="B3">
        <v>38717</v>
      </c>
      <c r="C3">
        <v>623294</v>
      </c>
      <c r="D3">
        <v>28451053</v>
      </c>
      <c r="E3">
        <v>458549</v>
      </c>
    </row>
    <row r="4" spans="1:5" x14ac:dyDescent="0.2">
      <c r="A4">
        <v>2000</v>
      </c>
      <c r="B4">
        <v>18451</v>
      </c>
      <c r="C4">
        <v>894552</v>
      </c>
      <c r="D4">
        <v>34814053</v>
      </c>
      <c r="E4">
        <v>538051</v>
      </c>
    </row>
    <row r="5" spans="1:5" x14ac:dyDescent="0.2">
      <c r="A5">
        <v>2005</v>
      </c>
      <c r="B5">
        <v>3390</v>
      </c>
      <c r="C5">
        <v>549083</v>
      </c>
      <c r="D5">
        <v>39258293</v>
      </c>
      <c r="E5">
        <v>712648</v>
      </c>
    </row>
    <row r="6" spans="1:5" x14ac:dyDescent="0.2">
      <c r="A6">
        <v>2010</v>
      </c>
      <c r="B6">
        <v>1567</v>
      </c>
      <c r="C6">
        <v>270854</v>
      </c>
      <c r="D6">
        <v>44183643</v>
      </c>
      <c r="E6">
        <v>969710</v>
      </c>
    </row>
    <row r="7" spans="1:5" x14ac:dyDescent="0.2">
      <c r="A7">
        <v>2015</v>
      </c>
      <c r="B7">
        <v>4273</v>
      </c>
      <c r="C7">
        <v>559370</v>
      </c>
      <c r="D7">
        <v>48178877</v>
      </c>
      <c r="E7">
        <v>1013691</v>
      </c>
    </row>
    <row r="8" spans="1:5" x14ac:dyDescent="0.2">
      <c r="A8">
        <v>2020</v>
      </c>
      <c r="B8">
        <v>150985</v>
      </c>
      <c r="C8">
        <v>1189312</v>
      </c>
      <c r="D8">
        <v>50632836</v>
      </c>
      <c r="E8">
        <v>1197624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UPMigratoria</vt:lpstr>
      <vt:lpstr>econom</vt:lpstr>
      <vt:lpstr>Insumo-producto</vt:lpstr>
      <vt:lpstr>ARIMA demanda</vt:lpstr>
      <vt:lpstr>Hoja7</vt:lpstr>
      <vt:lpstr>ONU OIM</vt:lpstr>
      <vt:lpstr>Hoja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Briseño</dc:creator>
  <cp:lastModifiedBy>Fernando Briseño</cp:lastModifiedBy>
  <dcterms:created xsi:type="dcterms:W3CDTF">2022-07-18T20:34:34Z</dcterms:created>
  <dcterms:modified xsi:type="dcterms:W3CDTF">2023-03-27T03:56:13Z</dcterms:modified>
</cp:coreProperties>
</file>