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730" yWindow="1215" windowWidth="16380" windowHeight="8190" tabRatio="500"/>
  </bookViews>
  <sheets>
    <sheet name="múltipla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3" i="1" l="1"/>
  <c r="F30" i="1" l="1"/>
  <c r="L30" i="1" s="1"/>
  <c r="H30" i="1"/>
  <c r="F29" i="1"/>
  <c r="L29" i="1" s="1"/>
  <c r="H29" i="1"/>
  <c r="F28" i="1"/>
  <c r="L28" i="1" s="1"/>
  <c r="H28" i="1"/>
  <c r="F27" i="1"/>
  <c r="L27" i="1" s="1"/>
  <c r="H27" i="1"/>
  <c r="F26" i="1"/>
  <c r="L26" i="1" s="1"/>
  <c r="H26" i="1"/>
  <c r="F25" i="1"/>
  <c r="H25" i="1"/>
  <c r="L25" i="1"/>
  <c r="F24" i="1"/>
  <c r="L24" i="1" s="1"/>
  <c r="H24" i="1"/>
  <c r="F23" i="1"/>
  <c r="L23" i="1" s="1"/>
  <c r="H2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3" i="1"/>
  <c r="B52" i="1"/>
  <c r="B51" i="1"/>
  <c r="B50" i="1"/>
  <c r="B49" i="1"/>
  <c r="B48" i="1"/>
  <c r="B47" i="1"/>
  <c r="B43" i="1"/>
  <c r="B42" i="1"/>
  <c r="B41" i="1"/>
  <c r="B40" i="1"/>
  <c r="B39" i="1"/>
  <c r="B38" i="1"/>
  <c r="B35" i="1"/>
  <c r="B46" i="1"/>
  <c r="B45" i="1"/>
  <c r="G7" i="1" s="1"/>
  <c r="B44" i="1"/>
  <c r="B37" i="1"/>
  <c r="B36" i="1"/>
  <c r="G27" i="1" s="1"/>
  <c r="I27" i="1" l="1"/>
  <c r="M27" i="1"/>
  <c r="G24" i="1"/>
  <c r="G28" i="1"/>
  <c r="G22" i="1"/>
  <c r="G18" i="1"/>
  <c r="G14" i="1"/>
  <c r="G10" i="1"/>
  <c r="G6" i="1"/>
  <c r="G25" i="1"/>
  <c r="G29" i="1"/>
  <c r="G3" i="1"/>
  <c r="G19" i="1"/>
  <c r="G15" i="1"/>
  <c r="G11" i="1"/>
  <c r="G21" i="1"/>
  <c r="G17" i="1"/>
  <c r="G13" i="1"/>
  <c r="G9" i="1"/>
  <c r="G5" i="1"/>
  <c r="K25" i="1"/>
  <c r="G26" i="1"/>
  <c r="G30" i="1"/>
  <c r="G20" i="1"/>
  <c r="G16" i="1"/>
  <c r="G12" i="1"/>
  <c r="G8" i="1"/>
  <c r="G4" i="1"/>
  <c r="G23" i="1"/>
  <c r="K30" i="1"/>
  <c r="K29" i="1"/>
  <c r="K28" i="1"/>
  <c r="K27" i="1"/>
  <c r="K26" i="1"/>
  <c r="K24" i="1"/>
  <c r="M21" i="1"/>
  <c r="L13" i="1"/>
  <c r="L15" i="1"/>
  <c r="I21" i="1"/>
  <c r="J21" i="1" s="1"/>
  <c r="M22" i="1"/>
  <c r="M8" i="1"/>
  <c r="M11" i="1"/>
  <c r="K3" i="1"/>
  <c r="M5" i="1"/>
  <c r="K8" i="1"/>
  <c r="M13" i="1"/>
  <c r="L14" i="1"/>
  <c r="M17" i="1"/>
  <c r="L5" i="1"/>
  <c r="M30" i="1" l="1"/>
  <c r="I30" i="1"/>
  <c r="I29" i="1"/>
  <c r="M29" i="1"/>
  <c r="I24" i="1"/>
  <c r="M24" i="1"/>
  <c r="I23" i="1"/>
  <c r="M23" i="1"/>
  <c r="K23" i="1"/>
  <c r="I28" i="1"/>
  <c r="M28" i="1"/>
  <c r="M26" i="1"/>
  <c r="I26" i="1"/>
  <c r="M25" i="1"/>
  <c r="I25" i="1"/>
  <c r="L7" i="1"/>
  <c r="K7" i="1"/>
  <c r="L20" i="1"/>
  <c r="K20" i="1"/>
  <c r="M16" i="1"/>
  <c r="K12" i="1"/>
  <c r="I16" i="1"/>
  <c r="J16" i="1" s="1"/>
  <c r="M12" i="1"/>
  <c r="L19" i="1"/>
  <c r="K21" i="1"/>
  <c r="K19" i="1"/>
  <c r="M9" i="1"/>
  <c r="L9" i="1"/>
  <c r="M15" i="1"/>
  <c r="L11" i="1"/>
  <c r="I6" i="1"/>
  <c r="J6" i="1" s="1"/>
  <c r="M4" i="1"/>
  <c r="L12" i="1"/>
  <c r="I4" i="1"/>
  <c r="J4" i="1" s="1"/>
  <c r="I7" i="1"/>
  <c r="J7" i="1" s="1"/>
  <c r="K10" i="1"/>
  <c r="K17" i="1"/>
  <c r="K18" i="1"/>
  <c r="I22" i="1"/>
  <c r="J22" i="1" s="1"/>
  <c r="K6" i="1"/>
  <c r="K13" i="1"/>
  <c r="K4" i="1"/>
  <c r="L6" i="1"/>
  <c r="L17" i="1"/>
  <c r="L10" i="1"/>
  <c r="L18" i="1"/>
  <c r="I3" i="1"/>
  <c r="J3" i="1" s="1"/>
  <c r="K16" i="1"/>
  <c r="K9" i="1"/>
  <c r="L21" i="1"/>
  <c r="M14" i="1"/>
  <c r="I8" i="1"/>
  <c r="J8" i="1" s="1"/>
  <c r="M18" i="1"/>
  <c r="I13" i="1"/>
  <c r="J13" i="1" s="1"/>
  <c r="M3" i="1"/>
  <c r="L8" i="1"/>
  <c r="L22" i="1"/>
  <c r="L3" i="1"/>
  <c r="K15" i="1"/>
  <c r="K11" i="1"/>
  <c r="K5" i="1"/>
  <c r="I12" i="1"/>
  <c r="J12" i="1" s="1"/>
  <c r="I14" i="1"/>
  <c r="J14" i="1" s="1"/>
  <c r="I15" i="1"/>
  <c r="J15" i="1" s="1"/>
  <c r="I17" i="1"/>
  <c r="J17" i="1" s="1"/>
  <c r="M6" i="1"/>
  <c r="I18" i="1"/>
  <c r="J18" i="1" s="1"/>
  <c r="I10" i="1"/>
  <c r="J10" i="1" s="1"/>
  <c r="I19" i="1"/>
  <c r="J19" i="1" s="1"/>
  <c r="M19" i="1"/>
  <c r="I9" i="1"/>
  <c r="J9" i="1" s="1"/>
  <c r="L4" i="1"/>
  <c r="K22" i="1"/>
  <c r="K14" i="1"/>
  <c r="M20" i="1"/>
  <c r="M10" i="1"/>
  <c r="I5" i="1"/>
  <c r="J5" i="1" s="1"/>
  <c r="L16" i="1"/>
  <c r="M7" i="1"/>
  <c r="I11" i="1"/>
  <c r="J11" i="1" s="1"/>
  <c r="I20" i="1"/>
  <c r="J20" i="1" s="1"/>
</calcChain>
</file>

<file path=xl/sharedStrings.xml><?xml version="1.0" encoding="utf-8"?>
<sst xmlns="http://schemas.openxmlformats.org/spreadsheetml/2006/main" count="32" uniqueCount="32">
  <si>
    <t>Grupo Obs.</t>
  </si>
  <si>
    <t>Grupo</t>
  </si>
  <si>
    <t>Dist. Mahalanobis</t>
  </si>
  <si>
    <t>Grupo Predito</t>
  </si>
  <si>
    <t>Acertei?</t>
  </si>
  <si>
    <t>Distâncias</t>
  </si>
  <si>
    <t>01/02</t>
  </si>
  <si>
    <t>01/03</t>
  </si>
  <si>
    <t>02/03</t>
  </si>
  <si>
    <t>Multas</t>
  </si>
  <si>
    <t>Status</t>
  </si>
  <si>
    <t>T. Hab</t>
  </si>
  <si>
    <t>Média T.Hab .G1</t>
  </si>
  <si>
    <t>Média T.Hab .G2</t>
  </si>
  <si>
    <t>Média T.Hab .G3</t>
  </si>
  <si>
    <t>Média Status G1</t>
  </si>
  <si>
    <t>Média Status G2</t>
  </si>
  <si>
    <t>Média Status G3</t>
  </si>
  <si>
    <t>Média Multas G3</t>
  </si>
  <si>
    <t>Média Multas G1</t>
  </si>
  <si>
    <t>Média Multas G2</t>
  </si>
  <si>
    <t>Variância T. Hab G1</t>
  </si>
  <si>
    <t>Variância T. Hab G2</t>
  </si>
  <si>
    <t>Variância T. Hab G3</t>
  </si>
  <si>
    <t>Variância Status G1</t>
  </si>
  <si>
    <t>Variância Status G2</t>
  </si>
  <si>
    <t>Variância Status G3</t>
  </si>
  <si>
    <t>Variância Multas G1</t>
  </si>
  <si>
    <t>Variância Multas G2</t>
  </si>
  <si>
    <t>Variância Multas G3</t>
  </si>
  <si>
    <t>NOVAS OBSERVAÇÕES ==&gt;</t>
  </si>
  <si>
    <t>Acerto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</si>
</sst>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"/>
    <numFmt numFmtId="165" formatCode="_-* #,##0.00_-;\-* #,##0.00_-;_-* \-??_-;_-@_-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6DCE5"/>
        <bgColor rgb="FFDAE3F3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AE3F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AE3F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2" fillId="0" borderId="0" applyBorder="0" applyProtection="0"/>
    <xf numFmtId="9" fontId="2" fillId="0" borderId="0" applyBorder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65" fontId="0" fillId="0" borderId="1" xfId="1" applyFont="1" applyBorder="1" applyAlignment="1" applyProtection="1"/>
    <xf numFmtId="165" fontId="0" fillId="0" borderId="1" xfId="0" applyNumberFormat="1" applyBorder="1"/>
    <xf numFmtId="0" fontId="0" fillId="2" borderId="0" xfId="0" applyFont="1" applyFill="1"/>
    <xf numFmtId="9" fontId="0" fillId="2" borderId="0" xfId="2" applyFont="1" applyFill="1" applyBorder="1" applyAlignment="1" applyProtection="1"/>
    <xf numFmtId="0" fontId="1" fillId="0" borderId="1" xfId="0" applyFont="1" applyBorder="1"/>
    <xf numFmtId="3" fontId="1" fillId="0" borderId="1" xfId="0" applyNumberFormat="1" applyFont="1" applyBorder="1"/>
    <xf numFmtId="3" fontId="1" fillId="0" borderId="0" xfId="0" applyNumberFormat="1" applyFont="1" applyBorder="1"/>
    <xf numFmtId="0" fontId="1" fillId="0" borderId="0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4" xfId="0" applyBorder="1"/>
    <xf numFmtId="3" fontId="0" fillId="0" borderId="4" xfId="0" applyNumberFormat="1" applyBorder="1"/>
    <xf numFmtId="165" fontId="0" fillId="0" borderId="4" xfId="1" applyFont="1" applyBorder="1" applyAlignment="1" applyProtection="1"/>
    <xf numFmtId="0" fontId="0" fillId="4" borderId="4" xfId="0" applyFill="1" applyBorder="1"/>
    <xf numFmtId="165" fontId="0" fillId="0" borderId="4" xfId="0" applyNumberFormat="1" applyBorder="1"/>
    <xf numFmtId="3" fontId="0" fillId="5" borderId="7" xfId="0" applyNumberFormat="1" applyFill="1" applyBorder="1"/>
    <xf numFmtId="0" fontId="0" fillId="5" borderId="7" xfId="0" applyFill="1" applyBorder="1"/>
    <xf numFmtId="165" fontId="0" fillId="5" borderId="7" xfId="1" applyFont="1" applyFill="1" applyBorder="1" applyAlignment="1" applyProtection="1"/>
    <xf numFmtId="165" fontId="0" fillId="6" borderId="7" xfId="1" applyFont="1" applyFill="1" applyBorder="1" applyAlignment="1" applyProtection="1"/>
    <xf numFmtId="0" fontId="0" fillId="5" borderId="8" xfId="0" applyFill="1" applyBorder="1"/>
    <xf numFmtId="165" fontId="0" fillId="5" borderId="7" xfId="0" applyNumberFormat="1" applyFill="1" applyBorder="1"/>
    <xf numFmtId="165" fontId="0" fillId="5" borderId="9" xfId="0" applyNumberFormat="1" applyFill="1" applyBorder="1"/>
    <xf numFmtId="3" fontId="0" fillId="5" borderId="2" xfId="0" applyNumberFormat="1" applyFill="1" applyBorder="1"/>
    <xf numFmtId="0" fontId="0" fillId="5" borderId="2" xfId="0" applyFill="1" applyBorder="1"/>
    <xf numFmtId="165" fontId="0" fillId="5" borderId="2" xfId="1" applyFont="1" applyFill="1" applyBorder="1" applyAlignment="1" applyProtection="1"/>
    <xf numFmtId="165" fontId="0" fillId="6" borderId="2" xfId="1" applyFont="1" applyFill="1" applyBorder="1" applyAlignment="1" applyProtection="1"/>
    <xf numFmtId="0" fontId="0" fillId="5" borderId="0" xfId="0" applyFill="1" applyBorder="1"/>
    <xf numFmtId="165" fontId="0" fillId="5" borderId="2" xfId="0" applyNumberFormat="1" applyFill="1" applyBorder="1"/>
    <xf numFmtId="165" fontId="0" fillId="5" borderId="11" xfId="0" applyNumberFormat="1" applyFill="1" applyBorder="1"/>
    <xf numFmtId="3" fontId="0" fillId="5" borderId="14" xfId="0" applyNumberFormat="1" applyFill="1" applyBorder="1"/>
    <xf numFmtId="0" fontId="0" fillId="5" borderId="14" xfId="0" applyFill="1" applyBorder="1"/>
    <xf numFmtId="165" fontId="0" fillId="5" borderId="14" xfId="1" applyFont="1" applyFill="1" applyBorder="1" applyAlignment="1" applyProtection="1"/>
    <xf numFmtId="165" fontId="0" fillId="6" borderId="14" xfId="1" applyFont="1" applyFill="1" applyBorder="1" applyAlignment="1" applyProtection="1"/>
    <xf numFmtId="0" fontId="0" fillId="5" borderId="15" xfId="0" applyFill="1" applyBorder="1"/>
    <xf numFmtId="165" fontId="0" fillId="5" borderId="14" xfId="0" applyNumberFormat="1" applyFill="1" applyBorder="1"/>
    <xf numFmtId="165" fontId="0" fillId="5" borderId="16" xfId="0" applyNumberFormat="1" applyFill="1" applyBorder="1"/>
    <xf numFmtId="0" fontId="0" fillId="7" borderId="7" xfId="0" applyFill="1" applyBorder="1"/>
    <xf numFmtId="0" fontId="0" fillId="7" borderId="2" xfId="0" applyFill="1" applyBorder="1"/>
    <xf numFmtId="0" fontId="0" fillId="7" borderId="14" xfId="0" applyFill="1" applyBorder="1"/>
    <xf numFmtId="0" fontId="0" fillId="8" borderId="1" xfId="0" applyFill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0" fillId="9" borderId="1" xfId="1" applyFont="1" applyFill="1" applyBorder="1" applyAlignment="1" applyProtection="1"/>
    <xf numFmtId="165" fontId="0" fillId="9" borderId="4" xfId="1" applyFont="1" applyFill="1" applyBorder="1" applyAlignment="1" applyProtection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zoomScale="90" zoomScaleNormal="90" workbookViewId="0">
      <selection activeCell="G3" sqref="G3:G22"/>
    </sheetView>
  </sheetViews>
  <sheetFormatPr defaultColWidth="8.7109375" defaultRowHeight="15" x14ac:dyDescent="0.25"/>
  <cols>
    <col min="1" max="1" width="18.5703125" customWidth="1"/>
    <col min="3" max="3" width="6.42578125" bestFit="1" customWidth="1"/>
    <col min="5" max="5" width="9.42578125" customWidth="1"/>
    <col min="9" max="9" width="13.7109375" customWidth="1"/>
    <col min="10" max="10" width="10" customWidth="1"/>
    <col min="12" max="12" width="10.140625" customWidth="1"/>
  </cols>
  <sheetData>
    <row r="1" spans="1:17" x14ac:dyDescent="0.25">
      <c r="A1" s="53" t="s">
        <v>0</v>
      </c>
      <c r="B1" s="53" t="s">
        <v>1</v>
      </c>
      <c r="C1" s="53" t="s">
        <v>11</v>
      </c>
      <c r="D1" s="1"/>
      <c r="E1" s="53" t="s">
        <v>9</v>
      </c>
      <c r="F1" s="46" t="s">
        <v>2</v>
      </c>
      <c r="G1" s="46"/>
      <c r="H1" s="46"/>
      <c r="I1" s="45" t="s">
        <v>3</v>
      </c>
      <c r="J1" s="45" t="s">
        <v>4</v>
      </c>
      <c r="K1" s="46" t="s">
        <v>5</v>
      </c>
      <c r="L1" s="46"/>
      <c r="M1" s="46"/>
    </row>
    <row r="2" spans="1:17" x14ac:dyDescent="0.25">
      <c r="A2" s="53"/>
      <c r="B2" s="53"/>
      <c r="C2" s="53"/>
      <c r="D2" s="1" t="s">
        <v>10</v>
      </c>
      <c r="E2" s="53"/>
      <c r="F2" s="1">
        <v>1</v>
      </c>
      <c r="G2" s="1">
        <v>2</v>
      </c>
      <c r="H2" s="1">
        <v>3</v>
      </c>
      <c r="I2" s="45"/>
      <c r="J2" s="45"/>
      <c r="K2" s="2" t="s">
        <v>6</v>
      </c>
      <c r="L2" s="2" t="s">
        <v>7</v>
      </c>
      <c r="M2" s="2" t="s">
        <v>8</v>
      </c>
    </row>
    <row r="3" spans="1:17" x14ac:dyDescent="0.25">
      <c r="A3" s="3">
        <v>1</v>
      </c>
      <c r="B3" s="3">
        <v>1</v>
      </c>
      <c r="C3" s="4">
        <v>20</v>
      </c>
      <c r="D3" s="3">
        <v>3</v>
      </c>
      <c r="E3" s="3">
        <v>1</v>
      </c>
      <c r="F3" s="5">
        <f>SQRT(((C3-$B$35)^2)/$B$44+(((D3-$B$38)^2)/$B$47)+(((E3-$B$41)^2)/$B$50))</f>
        <v>1.2583057392117913</v>
      </c>
      <c r="G3" s="54">
        <f>SQRT(((C3-$B$36)^2)/$B$45+(((D3-$B$39)^2)/$B$48)+(((E3-$B$42)^2)/$B$51))</f>
        <v>3.8446429015316057</v>
      </c>
      <c r="H3" s="5">
        <f>SQRT(((C3-$B$37)^2)/$B$46+(((D3-$B$40)^2)/$B$49)+(((E3-$B$43)^2)/$B$52))</f>
        <v>4.6038456592347554</v>
      </c>
      <c r="I3" s="3">
        <f t="shared" ref="I3:I30" si="0">IF(F3=MIN(F3:H3),$F$2,IF(G3=MIN(F3:H3),$G$2,IF(H3=MIN(F3:H3),$H$2)))</f>
        <v>1</v>
      </c>
      <c r="J3" s="13" t="str">
        <f t="shared" ref="J3:J22" si="1">IF(B3=I3,"SIM","NÃO")</f>
        <v>SIM</v>
      </c>
      <c r="K3" s="6">
        <f t="shared" ref="K3:K30" si="2">ABS(F3-G3)</f>
        <v>2.5863371623198144</v>
      </c>
      <c r="L3" s="6">
        <f t="shared" ref="L3:L30" si="3">ABS(F3-H3)</f>
        <v>3.3455399200229641</v>
      </c>
      <c r="M3" s="6">
        <f t="shared" ref="M3:M30" si="4">ABS(G3-H3)</f>
        <v>0.75920275770314971</v>
      </c>
      <c r="P3" s="7" t="s">
        <v>31</v>
      </c>
      <c r="Q3" s="8">
        <f>19/20</f>
        <v>0.95</v>
      </c>
    </row>
    <row r="4" spans="1:17" x14ac:dyDescent="0.25">
      <c r="A4" s="3">
        <v>2</v>
      </c>
      <c r="B4" s="3">
        <v>1</v>
      </c>
      <c r="C4" s="4">
        <v>21</v>
      </c>
      <c r="D4" s="3">
        <v>3</v>
      </c>
      <c r="E4" s="3">
        <v>0</v>
      </c>
      <c r="F4" s="5">
        <f t="shared" ref="F4:F30" si="5">SQRT(((C4-$B$35)^2)/$B$44+(((D4-$B$38)^2)/$B$47)+(((E4-$B$41)^2)/$B$50))</f>
        <v>1.8427786989579984</v>
      </c>
      <c r="G4" s="54">
        <f t="shared" ref="G4:G30" si="6">SQRT(((C4-$B$36)^2)/$B$45+(((D4-$B$39)^2)/$B$48)+(((E4-$B$42)^2)/$B$51))</f>
        <v>4.5658428216998095</v>
      </c>
      <c r="H4" s="5">
        <f t="shared" ref="H4:H30" si="7">SQRT(((C4-$B$37)^2)/$B$46+(((D4-$B$40)^2)/$B$49)+(((E4-$B$43)^2)/$B$52))</f>
        <v>4.9597183697237384</v>
      </c>
      <c r="I4" s="3">
        <f t="shared" si="0"/>
        <v>1</v>
      </c>
      <c r="J4" s="14" t="str">
        <f t="shared" si="1"/>
        <v>SIM</v>
      </c>
      <c r="K4" s="6">
        <f t="shared" si="2"/>
        <v>2.7230641227418113</v>
      </c>
      <c r="L4" s="6">
        <f t="shared" si="3"/>
        <v>3.1169396707657402</v>
      </c>
      <c r="M4" s="6">
        <f t="shared" si="4"/>
        <v>0.39387554802392888</v>
      </c>
    </row>
    <row r="5" spans="1:17" x14ac:dyDescent="0.25">
      <c r="A5" s="3">
        <v>3</v>
      </c>
      <c r="B5" s="3">
        <v>1</v>
      </c>
      <c r="C5" s="4">
        <v>25</v>
      </c>
      <c r="D5" s="3">
        <v>3</v>
      </c>
      <c r="E5" s="3">
        <v>2</v>
      </c>
      <c r="F5" s="5">
        <f t="shared" si="5"/>
        <v>1.3768926368215253</v>
      </c>
      <c r="G5" s="54">
        <f t="shared" si="6"/>
        <v>4.9412960024672987</v>
      </c>
      <c r="H5" s="5">
        <f t="shared" si="7"/>
        <v>5.6195110107341604</v>
      </c>
      <c r="I5" s="3">
        <f t="shared" si="0"/>
        <v>1</v>
      </c>
      <c r="J5" s="14" t="str">
        <f t="shared" si="1"/>
        <v>SIM</v>
      </c>
      <c r="K5" s="6">
        <f t="shared" si="2"/>
        <v>3.5644033656457736</v>
      </c>
      <c r="L5" s="6">
        <f t="shared" si="3"/>
        <v>4.2426183739126353</v>
      </c>
      <c r="M5" s="6">
        <f t="shared" si="4"/>
        <v>0.67821500826686165</v>
      </c>
    </row>
    <row r="6" spans="1:17" x14ac:dyDescent="0.25">
      <c r="A6" s="3">
        <v>4</v>
      </c>
      <c r="B6" s="3">
        <v>1</v>
      </c>
      <c r="C6" s="4">
        <v>25</v>
      </c>
      <c r="D6" s="3">
        <v>2</v>
      </c>
      <c r="E6" s="3">
        <v>3</v>
      </c>
      <c r="F6" s="5">
        <f t="shared" si="5"/>
        <v>1.7199806200458578</v>
      </c>
      <c r="G6" s="54">
        <f t="shared" si="6"/>
        <v>4.5935407596227007</v>
      </c>
      <c r="H6" s="5">
        <f t="shared" si="7"/>
        <v>5.268685894849491</v>
      </c>
      <c r="I6" s="3">
        <f t="shared" si="0"/>
        <v>1</v>
      </c>
      <c r="J6" s="14" t="str">
        <f t="shared" si="1"/>
        <v>SIM</v>
      </c>
      <c r="K6" s="6">
        <f t="shared" si="2"/>
        <v>2.8735601395768429</v>
      </c>
      <c r="L6" s="6">
        <f t="shared" si="3"/>
        <v>3.5487052748036332</v>
      </c>
      <c r="M6" s="6">
        <f t="shared" si="4"/>
        <v>0.67514513522679032</v>
      </c>
    </row>
    <row r="7" spans="1:17" x14ac:dyDescent="0.25">
      <c r="A7" s="3">
        <v>5</v>
      </c>
      <c r="B7" s="3">
        <v>1</v>
      </c>
      <c r="C7" s="4">
        <v>18</v>
      </c>
      <c r="D7" s="3">
        <v>2</v>
      </c>
      <c r="E7" s="3">
        <v>2</v>
      </c>
      <c r="F7" s="5">
        <f t="shared" si="5"/>
        <v>1.5069284433354269</v>
      </c>
      <c r="G7" s="54">
        <f t="shared" si="6"/>
        <v>2.6437548849816785</v>
      </c>
      <c r="H7" s="5">
        <f t="shared" si="7"/>
        <v>3.6901070262916269</v>
      </c>
      <c r="I7" s="3">
        <f t="shared" si="0"/>
        <v>1</v>
      </c>
      <c r="J7" s="14" t="str">
        <f t="shared" si="1"/>
        <v>SIM</v>
      </c>
      <c r="K7" s="6">
        <f t="shared" si="2"/>
        <v>1.1368264416462517</v>
      </c>
      <c r="L7" s="6">
        <f t="shared" si="3"/>
        <v>2.1831785829562</v>
      </c>
      <c r="M7" s="6">
        <f t="shared" si="4"/>
        <v>1.0463521413099484</v>
      </c>
    </row>
    <row r="8" spans="1:17" x14ac:dyDescent="0.25">
      <c r="A8" s="3">
        <v>6</v>
      </c>
      <c r="B8" s="3">
        <v>1</v>
      </c>
      <c r="C8" s="4">
        <v>23</v>
      </c>
      <c r="D8" s="3">
        <v>1</v>
      </c>
      <c r="E8" s="3">
        <v>2</v>
      </c>
      <c r="F8" s="5">
        <f t="shared" si="5"/>
        <v>1.7017148213885109</v>
      </c>
      <c r="G8" s="54">
        <f t="shared" si="6"/>
        <v>4.3227386117307196</v>
      </c>
      <c r="H8" s="5">
        <f t="shared" si="7"/>
        <v>4.9487942750883889</v>
      </c>
      <c r="I8" s="3">
        <f t="shared" si="0"/>
        <v>1</v>
      </c>
      <c r="J8" s="14" t="str">
        <f t="shared" si="1"/>
        <v>SIM</v>
      </c>
      <c r="K8" s="6">
        <f t="shared" si="2"/>
        <v>2.6210237903422087</v>
      </c>
      <c r="L8" s="6">
        <f t="shared" si="3"/>
        <v>3.2470794536998779</v>
      </c>
      <c r="M8" s="6">
        <f t="shared" si="4"/>
        <v>0.62605566335766927</v>
      </c>
    </row>
    <row r="9" spans="1:17" x14ac:dyDescent="0.25">
      <c r="A9" s="3">
        <v>7</v>
      </c>
      <c r="B9" s="44">
        <v>2</v>
      </c>
      <c r="C9" s="4">
        <v>9</v>
      </c>
      <c r="D9" s="3">
        <v>3</v>
      </c>
      <c r="E9" s="3">
        <v>6</v>
      </c>
      <c r="F9" s="5">
        <f t="shared" si="5"/>
        <v>6.2766100192168484</v>
      </c>
      <c r="G9" s="54">
        <f t="shared" si="6"/>
        <v>2.0902384791100395</v>
      </c>
      <c r="H9" s="5">
        <f t="shared" si="7"/>
        <v>2.0349833339812924</v>
      </c>
      <c r="I9" s="44">
        <f t="shared" si="0"/>
        <v>3</v>
      </c>
      <c r="J9" s="14" t="str">
        <f t="shared" si="1"/>
        <v>NÃO</v>
      </c>
      <c r="K9" s="6">
        <f t="shared" si="2"/>
        <v>4.1863715401068085</v>
      </c>
      <c r="L9" s="6">
        <f t="shared" si="3"/>
        <v>4.2416266852355555</v>
      </c>
      <c r="M9" s="6">
        <f t="shared" si="4"/>
        <v>5.5255145128747074E-2</v>
      </c>
    </row>
    <row r="10" spans="1:17" x14ac:dyDescent="0.25">
      <c r="A10" s="3">
        <v>8</v>
      </c>
      <c r="B10" s="3">
        <v>2</v>
      </c>
      <c r="C10" s="4">
        <v>12</v>
      </c>
      <c r="D10" s="3">
        <v>2</v>
      </c>
      <c r="E10" s="3">
        <v>4</v>
      </c>
      <c r="F10" s="5">
        <f t="shared" si="5"/>
        <v>4.2155466233139132</v>
      </c>
      <c r="G10" s="54">
        <f t="shared" si="6"/>
        <v>0.11698675200046162</v>
      </c>
      <c r="H10" s="5">
        <f t="shared" si="7"/>
        <v>2.0930151350655892</v>
      </c>
      <c r="I10" s="3">
        <f t="shared" si="0"/>
        <v>2</v>
      </c>
      <c r="J10" s="14" t="str">
        <f t="shared" si="1"/>
        <v>SIM</v>
      </c>
      <c r="K10" s="6">
        <f t="shared" si="2"/>
        <v>4.0985598713134515</v>
      </c>
      <c r="L10" s="6">
        <f t="shared" si="3"/>
        <v>2.1225314882483239</v>
      </c>
      <c r="M10" s="6">
        <f t="shared" si="4"/>
        <v>1.9760283830651275</v>
      </c>
    </row>
    <row r="11" spans="1:17" x14ac:dyDescent="0.25">
      <c r="A11" s="3">
        <v>9</v>
      </c>
      <c r="B11" s="3">
        <v>2</v>
      </c>
      <c r="C11" s="4">
        <v>15</v>
      </c>
      <c r="D11" s="3">
        <v>1</v>
      </c>
      <c r="E11" s="3">
        <v>3</v>
      </c>
      <c r="F11" s="5">
        <f t="shared" si="5"/>
        <v>3.2339346519887089</v>
      </c>
      <c r="G11" s="54">
        <f t="shared" si="6"/>
        <v>1.8404166822346772</v>
      </c>
      <c r="H11" s="5">
        <f t="shared" si="7"/>
        <v>3.0006250524230933</v>
      </c>
      <c r="I11" s="3">
        <f t="shared" si="0"/>
        <v>2</v>
      </c>
      <c r="J11" s="14" t="str">
        <f t="shared" si="1"/>
        <v>SIM</v>
      </c>
      <c r="K11" s="6">
        <f t="shared" si="2"/>
        <v>1.3935179697540316</v>
      </c>
      <c r="L11" s="6">
        <f t="shared" si="3"/>
        <v>0.23330959956561559</v>
      </c>
      <c r="M11" s="6">
        <f t="shared" si="4"/>
        <v>1.160208370188416</v>
      </c>
    </row>
    <row r="12" spans="1:17" x14ac:dyDescent="0.25">
      <c r="A12" s="3">
        <v>10</v>
      </c>
      <c r="B12" s="3">
        <v>2</v>
      </c>
      <c r="C12" s="4">
        <v>14</v>
      </c>
      <c r="D12" s="3">
        <v>2</v>
      </c>
      <c r="E12" s="3">
        <v>2</v>
      </c>
      <c r="F12" s="5">
        <f t="shared" si="5"/>
        <v>2.8759056544562327</v>
      </c>
      <c r="G12" s="54">
        <f t="shared" si="6"/>
        <v>1.7548012800069215</v>
      </c>
      <c r="H12" s="5">
        <f t="shared" si="7"/>
        <v>2.8617001988382715</v>
      </c>
      <c r="I12" s="3">
        <f t="shared" si="0"/>
        <v>2</v>
      </c>
      <c r="J12" s="14" t="str">
        <f t="shared" si="1"/>
        <v>SIM</v>
      </c>
      <c r="K12" s="6">
        <f t="shared" si="2"/>
        <v>1.1211043744493112</v>
      </c>
      <c r="L12" s="6">
        <f t="shared" si="3"/>
        <v>1.420545561796116E-2</v>
      </c>
      <c r="M12" s="6">
        <f t="shared" si="4"/>
        <v>1.1068989188313501</v>
      </c>
    </row>
    <row r="13" spans="1:17" x14ac:dyDescent="0.25">
      <c r="A13" s="3">
        <v>11</v>
      </c>
      <c r="B13" s="3">
        <v>2</v>
      </c>
      <c r="C13" s="4">
        <v>15</v>
      </c>
      <c r="D13" s="3">
        <v>1</v>
      </c>
      <c r="E13" s="3">
        <v>5</v>
      </c>
      <c r="F13" s="5">
        <f t="shared" si="5"/>
        <v>4.3827312641015679</v>
      </c>
      <c r="G13" s="54">
        <f t="shared" si="6"/>
        <v>1.7525250613225152</v>
      </c>
      <c r="H13" s="5">
        <f t="shared" si="7"/>
        <v>2.706894921675719</v>
      </c>
      <c r="I13" s="3">
        <f t="shared" si="0"/>
        <v>2</v>
      </c>
      <c r="J13" s="14" t="str">
        <f t="shared" si="1"/>
        <v>SIM</v>
      </c>
      <c r="K13" s="6">
        <f t="shared" si="2"/>
        <v>2.6302062027790525</v>
      </c>
      <c r="L13" s="6">
        <f t="shared" si="3"/>
        <v>1.6758363424258489</v>
      </c>
      <c r="M13" s="6">
        <f t="shared" si="4"/>
        <v>0.95436986035320381</v>
      </c>
    </row>
    <row r="14" spans="1:17" x14ac:dyDescent="0.25">
      <c r="A14" s="3">
        <v>12</v>
      </c>
      <c r="B14" s="3">
        <v>2</v>
      </c>
      <c r="C14" s="4">
        <v>10</v>
      </c>
      <c r="D14" s="3">
        <v>3</v>
      </c>
      <c r="E14" s="3">
        <v>5</v>
      </c>
      <c r="F14" s="5">
        <f t="shared" si="5"/>
        <v>5.392896562454478</v>
      </c>
      <c r="G14" s="54">
        <f t="shared" si="6"/>
        <v>1.5208277760059987</v>
      </c>
      <c r="H14" s="5">
        <f t="shared" si="7"/>
        <v>2.2671570225836444</v>
      </c>
      <c r="I14" s="3">
        <f t="shared" si="0"/>
        <v>2</v>
      </c>
      <c r="J14" s="14" t="str">
        <f t="shared" si="1"/>
        <v>SIM</v>
      </c>
      <c r="K14" s="6">
        <f t="shared" si="2"/>
        <v>3.8720687864484793</v>
      </c>
      <c r="L14" s="6">
        <f t="shared" si="3"/>
        <v>3.1257395398708336</v>
      </c>
      <c r="M14" s="6">
        <f t="shared" si="4"/>
        <v>0.74632924657764566</v>
      </c>
    </row>
    <row r="15" spans="1:17" x14ac:dyDescent="0.25">
      <c r="A15" s="3">
        <v>13</v>
      </c>
      <c r="B15" s="3">
        <v>2</v>
      </c>
      <c r="C15" s="4">
        <v>8</v>
      </c>
      <c r="D15" s="3">
        <v>2</v>
      </c>
      <c r="E15" s="3">
        <v>4</v>
      </c>
      <c r="F15" s="5">
        <f t="shared" si="5"/>
        <v>5.4562655116236174</v>
      </c>
      <c r="G15" s="54">
        <f t="shared" si="6"/>
        <v>1.3290955153440485</v>
      </c>
      <c r="H15" s="5">
        <f t="shared" si="7"/>
        <v>1.5858713611097792</v>
      </c>
      <c r="I15" s="3">
        <f t="shared" si="0"/>
        <v>2</v>
      </c>
      <c r="J15" s="13" t="str">
        <f t="shared" si="1"/>
        <v>SIM</v>
      </c>
      <c r="K15" s="6">
        <f t="shared" si="2"/>
        <v>4.1271699962795694</v>
      </c>
      <c r="L15" s="6">
        <f t="shared" si="3"/>
        <v>3.8703941505138379</v>
      </c>
      <c r="M15" s="6">
        <f t="shared" si="4"/>
        <v>0.25677584576573076</v>
      </c>
    </row>
    <row r="16" spans="1:17" x14ac:dyDescent="0.25">
      <c r="A16" s="3">
        <v>14</v>
      </c>
      <c r="B16" s="3">
        <v>3</v>
      </c>
      <c r="C16" s="4">
        <v>7</v>
      </c>
      <c r="D16" s="3">
        <v>2</v>
      </c>
      <c r="E16" s="3">
        <v>13</v>
      </c>
      <c r="F16" s="5">
        <f t="shared" si="5"/>
        <v>12.194602631219</v>
      </c>
      <c r="G16" s="54">
        <f t="shared" si="6"/>
        <v>6.7923994316961362</v>
      </c>
      <c r="H16" s="5">
        <f t="shared" si="7"/>
        <v>1.0626101999762501</v>
      </c>
      <c r="I16" s="3">
        <f t="shared" si="0"/>
        <v>3</v>
      </c>
      <c r="J16" s="14" t="str">
        <f t="shared" si="1"/>
        <v>SIM</v>
      </c>
      <c r="K16" s="6">
        <f t="shared" si="2"/>
        <v>5.4022031995228641</v>
      </c>
      <c r="L16" s="6">
        <f t="shared" si="3"/>
        <v>11.13199243124275</v>
      </c>
      <c r="M16" s="6">
        <f t="shared" si="4"/>
        <v>5.7297892317198862</v>
      </c>
    </row>
    <row r="17" spans="1:13" x14ac:dyDescent="0.25">
      <c r="A17" s="3">
        <v>15</v>
      </c>
      <c r="B17" s="3">
        <v>3</v>
      </c>
      <c r="C17" s="4">
        <v>11</v>
      </c>
      <c r="D17" s="3">
        <v>1</v>
      </c>
      <c r="E17" s="3">
        <v>15</v>
      </c>
      <c r="F17" s="5">
        <f t="shared" si="5"/>
        <v>13.581543849405831</v>
      </c>
      <c r="G17" s="54">
        <f t="shared" si="6"/>
        <v>8.1688147555464479</v>
      </c>
      <c r="H17" s="5">
        <f t="shared" si="7"/>
        <v>2.1361156215499268</v>
      </c>
      <c r="I17" s="3">
        <f t="shared" si="0"/>
        <v>3</v>
      </c>
      <c r="J17" s="14" t="str">
        <f t="shared" si="1"/>
        <v>SIM</v>
      </c>
      <c r="K17" s="6">
        <f t="shared" si="2"/>
        <v>5.4127290938593831</v>
      </c>
      <c r="L17" s="6">
        <f t="shared" si="3"/>
        <v>11.445428227855905</v>
      </c>
      <c r="M17" s="6">
        <f t="shared" si="4"/>
        <v>6.0326991339965215</v>
      </c>
    </row>
    <row r="18" spans="1:13" x14ac:dyDescent="0.25">
      <c r="A18" s="3">
        <v>16</v>
      </c>
      <c r="B18" s="3">
        <v>3</v>
      </c>
      <c r="C18" s="4">
        <v>10</v>
      </c>
      <c r="D18" s="3">
        <v>2</v>
      </c>
      <c r="E18" s="3">
        <v>9</v>
      </c>
      <c r="F18" s="5">
        <f t="shared" si="5"/>
        <v>8.2815054992032309</v>
      </c>
      <c r="G18" s="54">
        <f t="shared" si="6"/>
        <v>3.6666737067319977</v>
      </c>
      <c r="H18" s="5">
        <f t="shared" si="7"/>
        <v>0.94339862468117452</v>
      </c>
      <c r="I18" s="3">
        <f t="shared" si="0"/>
        <v>3</v>
      </c>
      <c r="J18" s="14" t="str">
        <f t="shared" si="1"/>
        <v>SIM</v>
      </c>
      <c r="K18" s="6">
        <f t="shared" si="2"/>
        <v>4.6148317924712332</v>
      </c>
      <c r="L18" s="6">
        <f t="shared" si="3"/>
        <v>7.3381068745220563</v>
      </c>
      <c r="M18" s="6">
        <f t="shared" si="4"/>
        <v>2.7232750820508231</v>
      </c>
    </row>
    <row r="19" spans="1:13" x14ac:dyDescent="0.25">
      <c r="A19" s="3">
        <v>17</v>
      </c>
      <c r="B19" s="3">
        <v>3</v>
      </c>
      <c r="C19" s="4">
        <v>7</v>
      </c>
      <c r="D19" s="3">
        <v>2</v>
      </c>
      <c r="E19" s="3">
        <v>6</v>
      </c>
      <c r="F19" s="5">
        <f t="shared" si="5"/>
        <v>6.7746463622342192</v>
      </c>
      <c r="G19" s="54">
        <f t="shared" si="6"/>
        <v>2.1654841534062013</v>
      </c>
      <c r="H19" s="5">
        <f t="shared" si="7"/>
        <v>1.0256386082537188</v>
      </c>
      <c r="I19" s="3">
        <f t="shared" si="0"/>
        <v>3</v>
      </c>
      <c r="J19" s="14" t="str">
        <f t="shared" si="1"/>
        <v>SIM</v>
      </c>
      <c r="K19" s="6">
        <f t="shared" si="2"/>
        <v>4.6091622088280175</v>
      </c>
      <c r="L19" s="6">
        <f t="shared" si="3"/>
        <v>5.7490077539805</v>
      </c>
      <c r="M19" s="6">
        <f t="shared" si="4"/>
        <v>1.1398455451524825</v>
      </c>
    </row>
    <row r="20" spans="1:13" x14ac:dyDescent="0.25">
      <c r="A20" s="3">
        <v>18</v>
      </c>
      <c r="B20" s="3">
        <v>3</v>
      </c>
      <c r="C20" s="4">
        <v>9</v>
      </c>
      <c r="D20" s="3">
        <v>1</v>
      </c>
      <c r="E20" s="3">
        <v>10</v>
      </c>
      <c r="F20" s="5">
        <f t="shared" si="5"/>
        <v>9.4284586934097216</v>
      </c>
      <c r="G20" s="54">
        <f t="shared" si="6"/>
        <v>4.6283613167620796</v>
      </c>
      <c r="H20" s="5">
        <f t="shared" si="7"/>
        <v>1.1219644505977644</v>
      </c>
      <c r="I20" s="3">
        <f t="shared" si="0"/>
        <v>3</v>
      </c>
      <c r="J20" s="13" t="str">
        <f t="shared" si="1"/>
        <v>SIM</v>
      </c>
      <c r="K20" s="6">
        <f t="shared" si="2"/>
        <v>4.800097376647642</v>
      </c>
      <c r="L20" s="6">
        <f t="shared" si="3"/>
        <v>8.3064942428119579</v>
      </c>
      <c r="M20" s="6">
        <f t="shared" si="4"/>
        <v>3.506396866164315</v>
      </c>
    </row>
    <row r="21" spans="1:13" x14ac:dyDescent="0.25">
      <c r="A21" s="3">
        <v>19</v>
      </c>
      <c r="B21" s="3">
        <v>3</v>
      </c>
      <c r="C21" s="3">
        <v>1</v>
      </c>
      <c r="D21" s="3">
        <v>3</v>
      </c>
      <c r="E21" s="3">
        <v>8</v>
      </c>
      <c r="F21" s="5">
        <f t="shared" si="5"/>
        <v>9.6641519717631379</v>
      </c>
      <c r="G21" s="54">
        <f t="shared" si="6"/>
        <v>4.860936802505825</v>
      </c>
      <c r="H21" s="5">
        <f t="shared" si="7"/>
        <v>2.3656086248676145</v>
      </c>
      <c r="I21" s="3">
        <f t="shared" si="0"/>
        <v>3</v>
      </c>
      <c r="J21" s="14" t="str">
        <f t="shared" si="1"/>
        <v>SIM</v>
      </c>
      <c r="K21" s="6">
        <f t="shared" si="2"/>
        <v>4.8032151692573128</v>
      </c>
      <c r="L21" s="6">
        <f t="shared" si="3"/>
        <v>7.2985433468955234</v>
      </c>
      <c r="M21" s="6">
        <f t="shared" si="4"/>
        <v>2.4953281776382106</v>
      </c>
    </row>
    <row r="22" spans="1:13" ht="15.75" thickBot="1" x14ac:dyDescent="0.3">
      <c r="A22" s="15">
        <v>20</v>
      </c>
      <c r="B22" s="15">
        <v>3</v>
      </c>
      <c r="C22" s="16">
        <v>3</v>
      </c>
      <c r="D22" s="15">
        <v>1</v>
      </c>
      <c r="E22" s="15">
        <v>5</v>
      </c>
      <c r="F22" s="17">
        <f t="shared" si="5"/>
        <v>7.6294385988310651</v>
      </c>
      <c r="G22" s="55">
        <f t="shared" si="6"/>
        <v>3.3408429671286437</v>
      </c>
      <c r="H22" s="17">
        <f t="shared" si="7"/>
        <v>1.8737731186119264</v>
      </c>
      <c r="I22" s="15">
        <f t="shared" si="0"/>
        <v>3</v>
      </c>
      <c r="J22" s="18" t="str">
        <f t="shared" si="1"/>
        <v>SIM</v>
      </c>
      <c r="K22" s="19">
        <f t="shared" si="2"/>
        <v>4.288595631702421</v>
      </c>
      <c r="L22" s="19">
        <f t="shared" si="3"/>
        <v>5.7556654802191387</v>
      </c>
      <c r="M22" s="19">
        <f t="shared" si="4"/>
        <v>1.4670698485167173</v>
      </c>
    </row>
    <row r="23" spans="1:13" x14ac:dyDescent="0.25">
      <c r="A23" s="47" t="s">
        <v>30</v>
      </c>
      <c r="B23" s="48"/>
      <c r="C23" s="20">
        <v>8</v>
      </c>
      <c r="D23" s="21">
        <v>1</v>
      </c>
      <c r="E23" s="21">
        <v>3</v>
      </c>
      <c r="F23" s="22">
        <f t="shared" si="5"/>
        <v>5.3696678978623371</v>
      </c>
      <c r="G23" s="23">
        <f t="shared" si="6"/>
        <v>1.9942470269996984</v>
      </c>
      <c r="H23" s="22">
        <f t="shared" si="7"/>
        <v>2.0446097795077605</v>
      </c>
      <c r="I23" s="41">
        <f t="shared" si="0"/>
        <v>2</v>
      </c>
      <c r="J23" s="24"/>
      <c r="K23" s="25">
        <f t="shared" si="2"/>
        <v>3.375420870862639</v>
      </c>
      <c r="L23" s="25">
        <f t="shared" si="3"/>
        <v>3.3250581183545767</v>
      </c>
      <c r="M23" s="26">
        <f t="shared" si="4"/>
        <v>5.0362752508062103E-2</v>
      </c>
    </row>
    <row r="24" spans="1:13" x14ac:dyDescent="0.25">
      <c r="A24" s="49"/>
      <c r="B24" s="50"/>
      <c r="C24" s="27">
        <v>2</v>
      </c>
      <c r="D24" s="28">
        <v>1</v>
      </c>
      <c r="E24" s="28">
        <v>6</v>
      </c>
      <c r="F24" s="29">
        <f t="shared" si="5"/>
        <v>8.3827700274630779</v>
      </c>
      <c r="G24" s="30">
        <f t="shared" si="6"/>
        <v>3.8560467968571444</v>
      </c>
      <c r="H24" s="29">
        <f t="shared" si="7"/>
        <v>1.8844232970631829</v>
      </c>
      <c r="I24" s="42">
        <f t="shared" si="0"/>
        <v>3</v>
      </c>
      <c r="J24" s="31"/>
      <c r="K24" s="32">
        <f t="shared" si="2"/>
        <v>4.5267232306059331</v>
      </c>
      <c r="L24" s="32">
        <f t="shared" si="3"/>
        <v>6.498346730399895</v>
      </c>
      <c r="M24" s="33">
        <f t="shared" si="4"/>
        <v>1.9716234997939615</v>
      </c>
    </row>
    <row r="25" spans="1:13" x14ac:dyDescent="0.25">
      <c r="A25" s="49"/>
      <c r="B25" s="50"/>
      <c r="C25" s="27">
        <v>8</v>
      </c>
      <c r="D25" s="28">
        <v>2</v>
      </c>
      <c r="E25" s="28">
        <v>2</v>
      </c>
      <c r="F25" s="29">
        <f t="shared" si="5"/>
        <v>4.9770305738797038</v>
      </c>
      <c r="G25" s="30">
        <f t="shared" si="6"/>
        <v>2.0719099107783006</v>
      </c>
      <c r="H25" s="29">
        <f t="shared" si="7"/>
        <v>2.1213868321537315</v>
      </c>
      <c r="I25" s="42">
        <f t="shared" si="0"/>
        <v>2</v>
      </c>
      <c r="J25" s="31"/>
      <c r="K25" s="32">
        <f t="shared" si="2"/>
        <v>2.9051206631014033</v>
      </c>
      <c r="L25" s="32">
        <f t="shared" si="3"/>
        <v>2.8556437417259724</v>
      </c>
      <c r="M25" s="33">
        <f t="shared" si="4"/>
        <v>4.9476921375430916E-2</v>
      </c>
    </row>
    <row r="26" spans="1:13" x14ac:dyDescent="0.25">
      <c r="A26" s="49"/>
      <c r="B26" s="50"/>
      <c r="C26" s="27">
        <v>20</v>
      </c>
      <c r="D26" s="28">
        <v>2</v>
      </c>
      <c r="E26" s="28">
        <v>4</v>
      </c>
      <c r="F26" s="29">
        <f t="shared" si="5"/>
        <v>2.4022558842332624</v>
      </c>
      <c r="G26" s="30">
        <f t="shared" si="6"/>
        <v>2.7989123993517082</v>
      </c>
      <c r="H26" s="29">
        <f t="shared" si="7"/>
        <v>3.9033109062083802</v>
      </c>
      <c r="I26" s="42">
        <f t="shared" si="0"/>
        <v>1</v>
      </c>
      <c r="J26" s="31"/>
      <c r="K26" s="32">
        <f t="shared" si="2"/>
        <v>0.3966565151184458</v>
      </c>
      <c r="L26" s="32">
        <f t="shared" si="3"/>
        <v>1.5010550219751178</v>
      </c>
      <c r="M26" s="33">
        <f t="shared" si="4"/>
        <v>1.104398506856672</v>
      </c>
    </row>
    <row r="27" spans="1:13" x14ac:dyDescent="0.25">
      <c r="A27" s="49"/>
      <c r="B27" s="50"/>
      <c r="C27" s="27">
        <v>7</v>
      </c>
      <c r="D27" s="28">
        <v>3</v>
      </c>
      <c r="E27" s="28">
        <v>8</v>
      </c>
      <c r="F27" s="29">
        <f t="shared" si="5"/>
        <v>8.1483638439464237</v>
      </c>
      <c r="G27" s="30">
        <f t="shared" si="6"/>
        <v>3.5362566496703236</v>
      </c>
      <c r="H27" s="29">
        <f t="shared" si="7"/>
        <v>1.7469786932703633</v>
      </c>
      <c r="I27" s="42">
        <f t="shared" si="0"/>
        <v>3</v>
      </c>
      <c r="J27" s="31"/>
      <c r="K27" s="32">
        <f t="shared" si="2"/>
        <v>4.6121071942761001</v>
      </c>
      <c r="L27" s="32">
        <f t="shared" si="3"/>
        <v>6.4013851506760604</v>
      </c>
      <c r="M27" s="33">
        <f t="shared" si="4"/>
        <v>1.7892779563999603</v>
      </c>
    </row>
    <row r="28" spans="1:13" x14ac:dyDescent="0.25">
      <c r="A28" s="49"/>
      <c r="B28" s="50"/>
      <c r="C28" s="27">
        <v>15</v>
      </c>
      <c r="D28" s="28">
        <v>3</v>
      </c>
      <c r="E28" s="28">
        <v>1</v>
      </c>
      <c r="F28" s="29">
        <f t="shared" si="5"/>
        <v>2.6848339489311686</v>
      </c>
      <c r="G28" s="30">
        <f t="shared" si="6"/>
        <v>2.8502588776303908</v>
      </c>
      <c r="H28" s="29">
        <f t="shared" si="7"/>
        <v>3.6466242406214433</v>
      </c>
      <c r="I28" s="42">
        <f t="shared" si="0"/>
        <v>1</v>
      </c>
      <c r="J28" s="31"/>
      <c r="K28" s="32">
        <f t="shared" si="2"/>
        <v>0.16542492869922221</v>
      </c>
      <c r="L28" s="32">
        <f t="shared" si="3"/>
        <v>0.96179029169027475</v>
      </c>
      <c r="M28" s="33">
        <f t="shared" si="4"/>
        <v>0.79636536299105254</v>
      </c>
    </row>
    <row r="29" spans="1:13" x14ac:dyDescent="0.25">
      <c r="A29" s="49"/>
      <c r="B29" s="50"/>
      <c r="C29" s="27">
        <v>6</v>
      </c>
      <c r="D29" s="28">
        <v>2</v>
      </c>
      <c r="E29" s="28">
        <v>10</v>
      </c>
      <c r="F29" s="29">
        <f t="shared" si="5"/>
        <v>9.8625976970235065</v>
      </c>
      <c r="G29" s="30">
        <f t="shared" si="6"/>
        <v>4.7964568320189178</v>
      </c>
      <c r="H29" s="29">
        <f t="shared" si="7"/>
        <v>0.47178930375015743</v>
      </c>
      <c r="I29" s="42">
        <f t="shared" si="0"/>
        <v>3</v>
      </c>
      <c r="J29" s="31"/>
      <c r="K29" s="32">
        <f t="shared" si="2"/>
        <v>5.0661408650045887</v>
      </c>
      <c r="L29" s="32">
        <f t="shared" si="3"/>
        <v>9.3908083932733497</v>
      </c>
      <c r="M29" s="33">
        <f t="shared" si="4"/>
        <v>4.3246675282687601</v>
      </c>
    </row>
    <row r="30" spans="1:13" ht="15.75" thickBot="1" x14ac:dyDescent="0.3">
      <c r="A30" s="51"/>
      <c r="B30" s="52"/>
      <c r="C30" s="34">
        <v>3</v>
      </c>
      <c r="D30" s="35">
        <v>3</v>
      </c>
      <c r="E30" s="35">
        <v>5</v>
      </c>
      <c r="F30" s="36">
        <f t="shared" si="5"/>
        <v>7.4972217076283219</v>
      </c>
      <c r="G30" s="37">
        <f t="shared" si="6"/>
        <v>3.3408429671286437</v>
      </c>
      <c r="H30" s="36">
        <f t="shared" si="7"/>
        <v>2.3475573901467599</v>
      </c>
      <c r="I30" s="43">
        <f t="shared" si="0"/>
        <v>3</v>
      </c>
      <c r="J30" s="38"/>
      <c r="K30" s="39">
        <f t="shared" si="2"/>
        <v>4.1563787404996777</v>
      </c>
      <c r="L30" s="39">
        <f t="shared" si="3"/>
        <v>5.1496643174815624</v>
      </c>
      <c r="M30" s="40">
        <f t="shared" si="4"/>
        <v>0.9932855769818838</v>
      </c>
    </row>
    <row r="35" spans="1:4" x14ac:dyDescent="0.25">
      <c r="A35" s="9" t="s">
        <v>12</v>
      </c>
      <c r="B35" s="10">
        <f>AVERAGE(C3:C8)</f>
        <v>22</v>
      </c>
      <c r="D35" s="11"/>
    </row>
    <row r="36" spans="1:4" x14ac:dyDescent="0.25">
      <c r="A36" s="9" t="s">
        <v>13</v>
      </c>
      <c r="B36" s="10">
        <f>AVERAGE(C9:C15)</f>
        <v>11.857142857142858</v>
      </c>
      <c r="D36" s="11"/>
    </row>
    <row r="37" spans="1:4" x14ac:dyDescent="0.25">
      <c r="A37" s="9" t="s">
        <v>14</v>
      </c>
      <c r="B37" s="10">
        <f>AVERAGE(C16:C22)</f>
        <v>6.8571428571428568</v>
      </c>
      <c r="D37" s="11"/>
    </row>
    <row r="38" spans="1:4" x14ac:dyDescent="0.25">
      <c r="A38" s="9" t="s">
        <v>15</v>
      </c>
      <c r="B38" s="9">
        <f>AVERAGE(D3:D8)</f>
        <v>2.3333333333333335</v>
      </c>
      <c r="D38" s="12"/>
    </row>
    <row r="39" spans="1:4" x14ac:dyDescent="0.25">
      <c r="A39" s="9" t="s">
        <v>16</v>
      </c>
      <c r="B39" s="9">
        <f>AVERAGE(D9:D15)</f>
        <v>2</v>
      </c>
      <c r="D39" s="12"/>
    </row>
    <row r="40" spans="1:4" x14ac:dyDescent="0.25">
      <c r="A40" s="9" t="s">
        <v>17</v>
      </c>
      <c r="B40" s="9">
        <f>AVERAGE(D16:D22)</f>
        <v>1.7142857142857142</v>
      </c>
      <c r="D40" s="12"/>
    </row>
    <row r="41" spans="1:4" x14ac:dyDescent="0.25">
      <c r="A41" s="9" t="s">
        <v>19</v>
      </c>
      <c r="B41" s="9">
        <f>AVERAGE(E3:E8)</f>
        <v>1.6666666666666667</v>
      </c>
      <c r="D41" s="12"/>
    </row>
    <row r="42" spans="1:4" x14ac:dyDescent="0.25">
      <c r="A42" s="9" t="s">
        <v>20</v>
      </c>
      <c r="B42" s="9">
        <f>AVERAGE(E9:E15)</f>
        <v>4.1428571428571432</v>
      </c>
      <c r="D42" s="12"/>
    </row>
    <row r="43" spans="1:4" x14ac:dyDescent="0.25">
      <c r="A43" s="9" t="s">
        <v>18</v>
      </c>
      <c r="B43" s="9">
        <f>AVERAGE(E16:E22)</f>
        <v>9.4285714285714288</v>
      </c>
      <c r="D43" s="12"/>
    </row>
    <row r="44" spans="1:4" x14ac:dyDescent="0.25">
      <c r="A44" s="9" t="s">
        <v>21</v>
      </c>
      <c r="B44" s="9">
        <f>VAR(C3:C8)</f>
        <v>8</v>
      </c>
      <c r="D44" s="12"/>
    </row>
    <row r="45" spans="1:4" x14ac:dyDescent="0.25">
      <c r="A45" s="9" t="s">
        <v>22</v>
      </c>
      <c r="B45" s="9">
        <f>VAR(C9:C15)</f>
        <v>8.4761904761904816</v>
      </c>
      <c r="D45" s="12"/>
    </row>
    <row r="46" spans="1:4" x14ac:dyDescent="0.25">
      <c r="A46" s="9" t="s">
        <v>23</v>
      </c>
      <c r="B46" s="9">
        <f>VAR(C16:C22)</f>
        <v>13.476190476190473</v>
      </c>
      <c r="D46" s="12"/>
    </row>
    <row r="47" spans="1:4" x14ac:dyDescent="0.25">
      <c r="A47" s="9" t="s">
        <v>24</v>
      </c>
      <c r="B47" s="9">
        <f>VAR(D3:D8)</f>
        <v>0.66666666666666718</v>
      </c>
      <c r="D47" s="12"/>
    </row>
    <row r="48" spans="1:4" x14ac:dyDescent="0.25">
      <c r="A48" s="9" t="s">
        <v>25</v>
      </c>
      <c r="B48" s="9">
        <f>VAR(D9:D15)</f>
        <v>0.66666666666666663</v>
      </c>
      <c r="D48" s="12"/>
    </row>
    <row r="49" spans="1:4" x14ac:dyDescent="0.25">
      <c r="A49" s="9" t="s">
        <v>26</v>
      </c>
      <c r="B49" s="9">
        <f>VAR(D16:D22)</f>
        <v>0.57142857142857117</v>
      </c>
      <c r="D49" s="12"/>
    </row>
    <row r="50" spans="1:4" x14ac:dyDescent="0.25">
      <c r="A50" s="9" t="s">
        <v>27</v>
      </c>
      <c r="B50" s="9">
        <f>VAR(E3:E8)</f>
        <v>1.0666666666666664</v>
      </c>
    </row>
    <row r="51" spans="1:4" x14ac:dyDescent="0.25">
      <c r="A51" s="9" t="s">
        <v>28</v>
      </c>
      <c r="B51" s="9">
        <f>VAR(E9:E15)</f>
        <v>1.8095238095238102</v>
      </c>
    </row>
    <row r="52" spans="1:4" x14ac:dyDescent="0.25">
      <c r="A52" s="9" t="s">
        <v>29</v>
      </c>
      <c r="B52" s="9">
        <f>VAR(E16:E22)</f>
        <v>12.952380952380944</v>
      </c>
    </row>
  </sheetData>
  <mergeCells count="9">
    <mergeCell ref="I1:I2"/>
    <mergeCell ref="J1:J2"/>
    <mergeCell ref="K1:M1"/>
    <mergeCell ref="A23:B30"/>
    <mergeCell ref="A1:A2"/>
    <mergeCell ref="B1:B2"/>
    <mergeCell ref="C1:C2"/>
    <mergeCell ref="E1:E2"/>
    <mergeCell ref="F1:H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múltipla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</dc:creator>
  <dc:description/>
  <cp:lastModifiedBy>Francisco Gomes</cp:lastModifiedBy>
  <cp:revision>0</cp:revision>
  <dcterms:created xsi:type="dcterms:W3CDTF">2019-05-04T18:14:31Z</dcterms:created>
  <dcterms:modified xsi:type="dcterms:W3CDTF">2020-05-25T20:30:48Z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0x0101008593CF9F59C7174BBA9A6625472A38CC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