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/>
  <xr:revisionPtr revIDLastSave="0" documentId="13_ncr:1_{C397D0F2-443F-43D1-A45F-1EA4976CD0A1}" xr6:coauthVersionLast="45" xr6:coauthVersionMax="45" xr10:uidLastSave="{00000000-0000-0000-0000-000000000000}"/>
  <bookViews>
    <workbookView xWindow="0" yWindow="0" windowWidth="20490" windowHeight="11520" xr2:uid="{00000000-000D-0000-FFFF-FFFF00000000}"/>
  </bookViews>
  <sheets>
    <sheet name="QUESTÃO-01" sheetId="1" r:id="rId1"/>
    <sheet name="QUESTÃO-02" sheetId="2" r:id="rId2"/>
    <sheet name="QUESTÃO-0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6" i="1" l="1"/>
  <c r="Q25" i="1"/>
  <c r="Q24" i="1"/>
  <c r="Q23" i="1"/>
  <c r="Q5" i="1"/>
  <c r="P40" i="4" l="1"/>
  <c r="I32" i="4"/>
  <c r="I31" i="4"/>
  <c r="I30" i="4"/>
  <c r="Q22" i="1" l="1"/>
  <c r="Q21" i="1"/>
  <c r="Q20" i="1"/>
  <c r="Q19" i="1"/>
  <c r="Q18" i="1"/>
  <c r="Q17" i="1"/>
  <c r="Q16" i="1"/>
  <c r="Q15" i="1"/>
  <c r="Q14" i="1"/>
  <c r="C28" i="2" l="1"/>
  <c r="C29" i="2"/>
  <c r="C30" i="2"/>
  <c r="C31" i="2"/>
  <c r="C27" i="2"/>
  <c r="Q10" i="1" l="1"/>
  <c r="Q13" i="1" l="1"/>
  <c r="Q12" i="1"/>
  <c r="Q11" i="1"/>
  <c r="Q9" i="1"/>
  <c r="Q8" i="1"/>
  <c r="Q7" i="1"/>
  <c r="Q6" i="1"/>
  <c r="F4" i="1" l="1"/>
  <c r="F12" i="1"/>
  <c r="F20" i="1"/>
  <c r="F28" i="1"/>
  <c r="F29" i="1"/>
  <c r="F6" i="1"/>
  <c r="F14" i="1"/>
  <c r="F22" i="1"/>
  <c r="F30" i="1"/>
  <c r="F17" i="1"/>
  <c r="F19" i="1"/>
  <c r="F13" i="1"/>
  <c r="F7" i="1"/>
  <c r="F15" i="1"/>
  <c r="F23" i="1"/>
  <c r="F3" i="1"/>
  <c r="F16" i="1"/>
  <c r="F24" i="1"/>
  <c r="F25" i="1"/>
  <c r="F11" i="1"/>
  <c r="F5" i="1"/>
  <c r="F8" i="1"/>
  <c r="F9" i="1"/>
  <c r="F27" i="1"/>
  <c r="F21" i="1"/>
  <c r="F10" i="1"/>
  <c r="F18" i="1"/>
  <c r="F26" i="1"/>
  <c r="G8" i="1"/>
  <c r="G16" i="1"/>
  <c r="G24" i="1"/>
  <c r="G9" i="1"/>
  <c r="M9" i="1" s="1"/>
  <c r="G17" i="1"/>
  <c r="G10" i="1"/>
  <c r="G18" i="1"/>
  <c r="G26" i="1"/>
  <c r="G11" i="1"/>
  <c r="G19" i="1"/>
  <c r="G27" i="1"/>
  <c r="G28" i="1"/>
  <c r="M28" i="1" s="1"/>
  <c r="G4" i="1"/>
  <c r="G12" i="1"/>
  <c r="G20" i="1"/>
  <c r="G5" i="1"/>
  <c r="G13" i="1"/>
  <c r="G21" i="1"/>
  <c r="G29" i="1"/>
  <c r="G6" i="1"/>
  <c r="M6" i="1" s="1"/>
  <c r="G14" i="1"/>
  <c r="G22" i="1"/>
  <c r="G30" i="1"/>
  <c r="G25" i="1"/>
  <c r="G7" i="1"/>
  <c r="G15" i="1"/>
  <c r="G23" i="1"/>
  <c r="G3" i="1"/>
  <c r="H4" i="1"/>
  <c r="H12" i="1"/>
  <c r="H20" i="1"/>
  <c r="H28" i="1"/>
  <c r="H13" i="1"/>
  <c r="H21" i="1"/>
  <c r="H29" i="1"/>
  <c r="H5" i="1"/>
  <c r="H6" i="1"/>
  <c r="H14" i="1"/>
  <c r="H22" i="1"/>
  <c r="H30" i="1"/>
  <c r="H7" i="1"/>
  <c r="H15" i="1"/>
  <c r="H23" i="1"/>
  <c r="H3" i="1"/>
  <c r="H8" i="1"/>
  <c r="H16" i="1"/>
  <c r="H24" i="1"/>
  <c r="H9" i="1"/>
  <c r="H17" i="1"/>
  <c r="H25" i="1"/>
  <c r="H10" i="1"/>
  <c r="H18" i="1"/>
  <c r="H26" i="1"/>
  <c r="H11" i="1"/>
  <c r="H19" i="1"/>
  <c r="H27" i="1"/>
  <c r="I27" i="1" l="1"/>
  <c r="L27" i="1"/>
  <c r="K27" i="1"/>
  <c r="M23" i="1"/>
  <c r="M29" i="1"/>
  <c r="M27" i="1"/>
  <c r="M24" i="1"/>
  <c r="K9" i="1"/>
  <c r="I9" i="1"/>
  <c r="J9" i="1" s="1"/>
  <c r="L9" i="1"/>
  <c r="I23" i="1"/>
  <c r="K23" i="1"/>
  <c r="L23" i="1"/>
  <c r="L14" i="1"/>
  <c r="I14" i="1"/>
  <c r="J14" i="1" s="1"/>
  <c r="K14" i="1"/>
  <c r="I22" i="1"/>
  <c r="J22" i="1" s="1"/>
  <c r="L22" i="1"/>
  <c r="K22" i="1"/>
  <c r="M15" i="1"/>
  <c r="M21" i="1"/>
  <c r="M19" i="1"/>
  <c r="M16" i="1"/>
  <c r="L8" i="1"/>
  <c r="I8" i="1"/>
  <c r="J8" i="1" s="1"/>
  <c r="K8" i="1"/>
  <c r="I15" i="1"/>
  <c r="J15" i="1" s="1"/>
  <c r="K15" i="1"/>
  <c r="L15" i="1"/>
  <c r="I6" i="1"/>
  <c r="J6" i="1" s="1"/>
  <c r="K6" i="1"/>
  <c r="L6" i="1"/>
  <c r="K3" i="1"/>
  <c r="L3" i="1"/>
  <c r="I3" i="1"/>
  <c r="J3" i="1" s="1"/>
  <c r="Q2" i="1" s="1"/>
  <c r="M7" i="1"/>
  <c r="M13" i="1"/>
  <c r="M11" i="1"/>
  <c r="M8" i="1"/>
  <c r="K5" i="1"/>
  <c r="I5" i="1"/>
  <c r="J5" i="1" s="1"/>
  <c r="L5" i="1"/>
  <c r="I7" i="1"/>
  <c r="J7" i="1" s="1"/>
  <c r="K7" i="1"/>
  <c r="L7" i="1"/>
  <c r="K29" i="1"/>
  <c r="L29" i="1"/>
  <c r="I29" i="1"/>
  <c r="M25" i="1"/>
  <c r="M5" i="1"/>
  <c r="M26" i="1"/>
  <c r="L26" i="1"/>
  <c r="I26" i="1"/>
  <c r="K26" i="1"/>
  <c r="I11" i="1"/>
  <c r="J11" i="1" s="1"/>
  <c r="L11" i="1"/>
  <c r="K11" i="1"/>
  <c r="K13" i="1"/>
  <c r="L13" i="1"/>
  <c r="I13" i="1"/>
  <c r="J13" i="1" s="1"/>
  <c r="L28" i="1"/>
  <c r="K28" i="1"/>
  <c r="I28" i="1"/>
  <c r="M30" i="1"/>
  <c r="M20" i="1"/>
  <c r="M18" i="1"/>
  <c r="L18" i="1"/>
  <c r="I18" i="1"/>
  <c r="J18" i="1" s="1"/>
  <c r="K18" i="1"/>
  <c r="K25" i="1"/>
  <c r="I25" i="1"/>
  <c r="L25" i="1"/>
  <c r="I19" i="1"/>
  <c r="J19" i="1" s="1"/>
  <c r="L19" i="1"/>
  <c r="K19" i="1"/>
  <c r="L20" i="1"/>
  <c r="K20" i="1"/>
  <c r="I20" i="1"/>
  <c r="J20" i="1" s="1"/>
  <c r="M22" i="1"/>
  <c r="M12" i="1"/>
  <c r="M10" i="1"/>
  <c r="K10" i="1"/>
  <c r="L10" i="1"/>
  <c r="I10" i="1"/>
  <c r="J10" i="1" s="1"/>
  <c r="L24" i="1"/>
  <c r="K24" i="1"/>
  <c r="I24" i="1"/>
  <c r="K17" i="1"/>
  <c r="I17" i="1"/>
  <c r="J17" i="1" s="1"/>
  <c r="L17" i="1"/>
  <c r="L12" i="1"/>
  <c r="I12" i="1"/>
  <c r="J12" i="1" s="1"/>
  <c r="K12" i="1"/>
  <c r="M3" i="1"/>
  <c r="M14" i="1"/>
  <c r="M4" i="1"/>
  <c r="M17" i="1"/>
  <c r="K21" i="1"/>
  <c r="L21" i="1"/>
  <c r="I21" i="1"/>
  <c r="J21" i="1" s="1"/>
  <c r="L16" i="1"/>
  <c r="I16" i="1"/>
  <c r="J16" i="1" s="1"/>
  <c r="K16" i="1"/>
  <c r="I30" i="1"/>
  <c r="L30" i="1"/>
  <c r="K30" i="1"/>
  <c r="L4" i="1"/>
  <c r="I4" i="1"/>
  <c r="J4" i="1" s="1"/>
  <c r="K4" i="1"/>
</calcChain>
</file>

<file path=xl/sharedStrings.xml><?xml version="1.0" encoding="utf-8"?>
<sst xmlns="http://schemas.openxmlformats.org/spreadsheetml/2006/main" count="575" uniqueCount="138">
  <si>
    <t>Grupo Obs.</t>
  </si>
  <si>
    <t>Grupo</t>
  </si>
  <si>
    <t>T. Hab</t>
  </si>
  <si>
    <t>Multas</t>
  </si>
  <si>
    <t>Status</t>
  </si>
  <si>
    <t>Dist. Mahalanobis</t>
  </si>
  <si>
    <t>Grupo Predileto</t>
  </si>
  <si>
    <t>Acerto?</t>
  </si>
  <si>
    <t>Distâncias</t>
  </si>
  <si>
    <t>01-02</t>
  </si>
  <si>
    <t>01-03</t>
  </si>
  <si>
    <t>02-03</t>
  </si>
  <si>
    <t>Média T.Hab .G1</t>
  </si>
  <si>
    <t>Média T.Hab .G2</t>
  </si>
  <si>
    <t>Média T.Hab .G3</t>
  </si>
  <si>
    <t>Média Status G1</t>
  </si>
  <si>
    <t>Média Status G2</t>
  </si>
  <si>
    <t>Média Status G3</t>
  </si>
  <si>
    <t>Média Multas G1</t>
  </si>
  <si>
    <t>Média Multas G2</t>
  </si>
  <si>
    <t>Média Multas G3</t>
  </si>
  <si>
    <t>Variância T. Hab G1</t>
  </si>
  <si>
    <t>Variância T. Hab G2</t>
  </si>
  <si>
    <t>Variância T. Hab G3</t>
  </si>
  <si>
    <t>Variância Status G1</t>
  </si>
  <si>
    <t>Variância Status G2</t>
  </si>
  <si>
    <t>Variância Status G3</t>
  </si>
  <si>
    <t>Variância Multas G1</t>
  </si>
  <si>
    <t>Variância Multas G2</t>
  </si>
  <si>
    <t>Variância Multas G3</t>
  </si>
  <si>
    <t>P/A</t>
  </si>
  <si>
    <t>Meses</t>
  </si>
  <si>
    <t>CTF</t>
  </si>
  <si>
    <t>MO</t>
  </si>
  <si>
    <t>EE</t>
  </si>
  <si>
    <t>5XXX8</t>
  </si>
  <si>
    <t>XXX34</t>
  </si>
  <si>
    <t>62XXX</t>
  </si>
  <si>
    <t>6XXX7</t>
  </si>
  <si>
    <t>71XXX</t>
  </si>
  <si>
    <t>46XXX</t>
  </si>
  <si>
    <t>XXX67</t>
  </si>
  <si>
    <t>5XXX9</t>
  </si>
  <si>
    <t>7XXX3</t>
  </si>
  <si>
    <t>54XXX</t>
  </si>
  <si>
    <t>XXX98</t>
  </si>
  <si>
    <t>XXX75</t>
  </si>
  <si>
    <t>6XXX3</t>
  </si>
  <si>
    <t>65XXX</t>
  </si>
  <si>
    <t>4XXX9</t>
  </si>
  <si>
    <t>XXX68</t>
  </si>
  <si>
    <t>7XXX0</t>
  </si>
  <si>
    <t>6XXX8</t>
  </si>
  <si>
    <t>69XXX</t>
  </si>
  <si>
    <t>XXX49</t>
  </si>
  <si>
    <t>60XXX</t>
  </si>
  <si>
    <t>7XXX1</t>
  </si>
  <si>
    <t>58XXX</t>
  </si>
  <si>
    <t>63XXX</t>
  </si>
  <si>
    <t>CTF_X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</si>
  <si>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</si>
  <si>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</si>
  <si>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</si>
  <si>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</si>
  <si>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</si>
  <si>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</si>
  <si>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</si>
  <si>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</si>
  <si>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</si>
  <si>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</si>
  <si>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</si>
  <si>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</si>
  <si>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</si>
  <si>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</si>
  <si>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</si>
  <si>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</si>
  <si>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</si>
  <si>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</si>
  <si>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</si>
  <si>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</si>
  <si>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</si>
  <si>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</si>
  <si>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</si>
  <si>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</si>
  <si>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</si>
  <si>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</si>
  <si>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CTF</t>
  </si>
  <si>
    <t>Resíduos</t>
  </si>
  <si>
    <t>Resíduos padrão</t>
  </si>
  <si>
    <t>]</t>
  </si>
  <si>
    <t>User ID</t>
  </si>
  <si>
    <t>Gender</t>
  </si>
  <si>
    <t>Age</t>
  </si>
  <si>
    <t>EstimatedSalary</t>
  </si>
  <si>
    <t>Purchased</t>
  </si>
  <si>
    <t>Male</t>
  </si>
  <si>
    <t>Female</t>
  </si>
  <si>
    <t/>
  </si>
  <si>
    <t>Observado</t>
  </si>
  <si>
    <t>Previsto</t>
  </si>
  <si>
    <t>Porcentagem correta</t>
  </si>
  <si>
    <t>0</t>
  </si>
  <si>
    <t>1</t>
  </si>
  <si>
    <t>Etapa 1</t>
  </si>
  <si>
    <t>Porcentagem global</t>
  </si>
  <si>
    <t>a. O valor de recorte é ,500</t>
  </si>
  <si>
    <r>
      <t>Tabela de Classificação</t>
    </r>
    <r>
      <rPr>
        <b/>
        <vertAlign val="superscript"/>
        <sz val="11"/>
        <color indexed="60"/>
        <rFont val="Arial Bold"/>
      </rPr>
      <t>a</t>
    </r>
    <r>
      <rPr>
        <b/>
        <sz val="11"/>
        <color indexed="60"/>
        <rFont val="Arial Bold"/>
      </rPr>
      <t xml:space="preserve"> - Confusão</t>
    </r>
  </si>
  <si>
    <t>Acurácia</t>
  </si>
  <si>
    <t>Variáveis na equação</t>
  </si>
  <si>
    <t>B</t>
  </si>
  <si>
    <t>S.E.</t>
  </si>
  <si>
    <t>Wald</t>
  </si>
  <si>
    <t>df</t>
  </si>
  <si>
    <t>Sig.</t>
  </si>
  <si>
    <t>Exp(B)</t>
  </si>
  <si>
    <t>95% C.I. para EXP(B)</t>
  </si>
  <si>
    <t>Inferior</t>
  </si>
  <si>
    <t>Superior</t>
  </si>
  <si>
    <t>Gender(1)</t>
  </si>
  <si>
    <t>Constante</t>
  </si>
  <si>
    <t>a. Variável(is) inserida(s) no passo 1: Gender, Age, EstimatedSalary.</t>
  </si>
  <si>
    <r>
      <t>Etapa 1</t>
    </r>
    <r>
      <rPr>
        <vertAlign val="superscript"/>
        <sz val="9"/>
        <color indexed="62"/>
        <rFont val="Arial"/>
        <family val="2"/>
      </rPr>
      <t>a</t>
    </r>
  </si>
  <si>
    <t>Análise do Modelo</t>
  </si>
  <si>
    <t>Precisão</t>
  </si>
  <si>
    <t>Recall</t>
  </si>
  <si>
    <t>%</t>
  </si>
  <si>
    <t>Calculadora</t>
  </si>
  <si>
    <t>Sexo</t>
  </si>
  <si>
    <t>Idade</t>
  </si>
  <si>
    <t>Salário</t>
  </si>
  <si>
    <t>e</t>
  </si>
  <si>
    <t>Percentual</t>
  </si>
  <si>
    <t>Entre c/valor para simular</t>
  </si>
  <si>
    <t>Regra de Negócio definida: Igual ou superior a 60%, ou seja, direcionar as campanhas para quem estiver dentro deste parâmetro</t>
  </si>
  <si>
    <t>Centroide G1</t>
  </si>
  <si>
    <t>Centroide G2</t>
  </si>
  <si>
    <t>Centroide G3</t>
  </si>
  <si>
    <t>Ponto de 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</si>
</sst>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\-??_-;_-@_-"/>
    <numFmt numFmtId="165" formatCode="0.0000000000000000"/>
    <numFmt numFmtId="166" formatCode="###0"/>
    <numFmt numFmtId="167" formatCode="###0.0"/>
    <numFmt numFmtId="168" formatCode="###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60"/>
      <name val="Arial Bold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  <font>
      <b/>
      <sz val="9"/>
      <color indexed="62"/>
      <name val="Arial"/>
      <family val="2"/>
    </font>
    <font>
      <sz val="10"/>
      <name val="Arial"/>
      <family val="2"/>
    </font>
    <font>
      <sz val="9"/>
      <color indexed="62"/>
      <name val="Arial"/>
      <family val="2"/>
    </font>
    <font>
      <vertAlign val="superscript"/>
      <sz val="9"/>
      <color indexed="62"/>
      <name val="Arial"/>
      <family val="2"/>
    </font>
    <font>
      <sz val="9"/>
      <color indexed="60"/>
      <name val="Arial"/>
      <family val="2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3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1"/>
      </bottom>
      <diagonal/>
    </border>
    <border>
      <left style="thin">
        <color indexed="63"/>
      </left>
      <right style="medium">
        <color indexed="64"/>
      </right>
      <top/>
      <bottom style="thin">
        <color indexed="61"/>
      </bottom>
      <diagonal/>
    </border>
    <border>
      <left style="medium">
        <color indexed="64"/>
      </left>
      <right/>
      <top style="thin">
        <color indexed="61"/>
      </top>
      <bottom style="thin">
        <color indexed="22"/>
      </bottom>
      <diagonal/>
    </border>
    <border>
      <left style="thin">
        <color indexed="63"/>
      </left>
      <right style="medium">
        <color indexed="64"/>
      </right>
      <top style="thin">
        <color indexed="61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61"/>
      </bottom>
      <diagonal/>
    </border>
    <border>
      <left style="thin">
        <color indexed="63"/>
      </left>
      <right style="medium">
        <color indexed="64"/>
      </right>
      <top style="thin">
        <color indexed="22"/>
      </top>
      <bottom style="thin">
        <color indexed="6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1"/>
      </top>
      <bottom/>
      <diagonal/>
    </border>
    <border>
      <left style="thin">
        <color indexed="63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2" fillId="0" borderId="0"/>
  </cellStyleXfs>
  <cellXfs count="135">
    <xf numFmtId="0" fontId="0" fillId="0" borderId="0" xfId="0"/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4" borderId="1" xfId="0" applyNumberFormat="1" applyFill="1" applyBorder="1"/>
    <xf numFmtId="0" fontId="0" fillId="2" borderId="0" xfId="0" applyFill="1"/>
    <xf numFmtId="9" fontId="0" fillId="2" borderId="0" xfId="1" applyFont="1" applyFill="1"/>
    <xf numFmtId="1" fontId="3" fillId="4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4" fillId="0" borderId="0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1" fontId="0" fillId="6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165" fontId="0" fillId="0" borderId="0" xfId="0" applyNumberFormat="1" applyFill="1" applyBorder="1" applyAlignment="1"/>
    <xf numFmtId="0" fontId="6" fillId="0" borderId="0" xfId="2"/>
    <xf numFmtId="0" fontId="9" fillId="7" borderId="10" xfId="2" applyFont="1" applyFill="1" applyBorder="1" applyAlignment="1">
      <alignment horizontal="left" vertical="top"/>
    </xf>
    <xf numFmtId="166" fontId="10" fillId="8" borderId="11" xfId="2" applyNumberFormat="1" applyFont="1" applyFill="1" applyBorder="1" applyAlignment="1">
      <alignment horizontal="right" vertical="top"/>
    </xf>
    <xf numFmtId="166" fontId="10" fillId="8" borderId="12" xfId="2" applyNumberFormat="1" applyFont="1" applyFill="1" applyBorder="1" applyAlignment="1">
      <alignment horizontal="right" vertical="top"/>
    </xf>
    <xf numFmtId="0" fontId="9" fillId="7" borderId="14" xfId="2" applyFont="1" applyFill="1" applyBorder="1" applyAlignment="1">
      <alignment horizontal="left" vertical="top"/>
    </xf>
    <xf numFmtId="166" fontId="10" fillId="8" borderId="15" xfId="2" applyNumberFormat="1" applyFont="1" applyFill="1" applyBorder="1" applyAlignment="1">
      <alignment horizontal="right" vertical="top"/>
    </xf>
    <xf numFmtId="166" fontId="10" fillId="8" borderId="16" xfId="2" applyNumberFormat="1" applyFont="1" applyFill="1" applyBorder="1" applyAlignment="1">
      <alignment horizontal="right" vertical="top"/>
    </xf>
    <xf numFmtId="0" fontId="10" fillId="8" borderId="18" xfId="2" applyFont="1" applyFill="1" applyBorder="1" applyAlignment="1">
      <alignment horizontal="left" vertical="top" wrapText="1"/>
    </xf>
    <xf numFmtId="0" fontId="10" fillId="8" borderId="19" xfId="2" applyFont="1" applyFill="1" applyBorder="1" applyAlignment="1">
      <alignment horizontal="left" vertical="top" wrapText="1"/>
    </xf>
    <xf numFmtId="0" fontId="9" fillId="9" borderId="7" xfId="2" applyFont="1" applyFill="1" applyBorder="1" applyAlignment="1">
      <alignment horizontal="center"/>
    </xf>
    <xf numFmtId="0" fontId="9" fillId="9" borderId="8" xfId="2" applyFont="1" applyFill="1" applyBorder="1" applyAlignment="1">
      <alignment horizontal="center"/>
    </xf>
    <xf numFmtId="0" fontId="12" fillId="0" borderId="0" xfId="2" applyFont="1"/>
    <xf numFmtId="9" fontId="0" fillId="0" borderId="0" xfId="1" applyFont="1"/>
    <xf numFmtId="0" fontId="12" fillId="0" borderId="0" xfId="3"/>
    <xf numFmtId="0" fontId="13" fillId="0" borderId="8" xfId="3" applyFont="1" applyBorder="1" applyAlignment="1">
      <alignment horizontal="center" wrapText="1"/>
    </xf>
    <xf numFmtId="0" fontId="13" fillId="7" borderId="10" xfId="3" applyFont="1" applyFill="1" applyBorder="1" applyAlignment="1">
      <alignment horizontal="left" vertical="top" wrapText="1"/>
    </xf>
    <xf numFmtId="168" fontId="15" fillId="8" borderId="11" xfId="3" applyNumberFormat="1" applyFont="1" applyFill="1" applyBorder="1" applyAlignment="1">
      <alignment horizontal="right" vertical="top"/>
    </xf>
    <xf numFmtId="168" fontId="15" fillId="8" borderId="12" xfId="3" applyNumberFormat="1" applyFont="1" applyFill="1" applyBorder="1" applyAlignment="1">
      <alignment horizontal="right" vertical="top"/>
    </xf>
    <xf numFmtId="166" fontId="15" fillId="8" borderId="12" xfId="3" applyNumberFormat="1" applyFont="1" applyFill="1" applyBorder="1" applyAlignment="1">
      <alignment horizontal="right" vertical="top"/>
    </xf>
    <xf numFmtId="0" fontId="13" fillId="7" borderId="13" xfId="3" applyFont="1" applyFill="1" applyBorder="1" applyAlignment="1">
      <alignment horizontal="left" vertical="top" wrapText="1"/>
    </xf>
    <xf numFmtId="168" fontId="15" fillId="8" borderId="20" xfId="3" applyNumberFormat="1" applyFont="1" applyFill="1" applyBorder="1" applyAlignment="1">
      <alignment horizontal="right" vertical="top"/>
    </xf>
    <xf numFmtId="168" fontId="15" fillId="8" borderId="21" xfId="3" applyNumberFormat="1" applyFont="1" applyFill="1" applyBorder="1" applyAlignment="1">
      <alignment horizontal="right" vertical="top"/>
    </xf>
    <xf numFmtId="166" fontId="15" fillId="8" borderId="21" xfId="3" applyNumberFormat="1" applyFont="1" applyFill="1" applyBorder="1" applyAlignment="1">
      <alignment horizontal="right" vertical="top"/>
    </xf>
    <xf numFmtId="0" fontId="13" fillId="7" borderId="17" xfId="3" applyFont="1" applyFill="1" applyBorder="1" applyAlignment="1">
      <alignment horizontal="left" vertical="top" wrapText="1"/>
    </xf>
    <xf numFmtId="168" fontId="15" fillId="8" borderId="18" xfId="3" applyNumberFormat="1" applyFont="1" applyFill="1" applyBorder="1" applyAlignment="1">
      <alignment horizontal="right" vertical="top"/>
    </xf>
    <xf numFmtId="168" fontId="15" fillId="8" borderId="19" xfId="3" applyNumberFormat="1" applyFont="1" applyFill="1" applyBorder="1" applyAlignment="1">
      <alignment horizontal="right" vertical="top"/>
    </xf>
    <xf numFmtId="166" fontId="15" fillId="8" borderId="19" xfId="3" applyNumberFormat="1" applyFont="1" applyFill="1" applyBorder="1" applyAlignment="1">
      <alignment horizontal="right" vertical="top"/>
    </xf>
    <xf numFmtId="0" fontId="15" fillId="8" borderId="19" xfId="3" applyFont="1" applyFill="1" applyBorder="1" applyAlignment="1">
      <alignment horizontal="left" vertical="top" wrapText="1"/>
    </xf>
    <xf numFmtId="0" fontId="13" fillId="0" borderId="28" xfId="3" applyFont="1" applyBorder="1" applyAlignment="1">
      <alignment horizontal="center" wrapText="1"/>
    </xf>
    <xf numFmtId="168" fontId="15" fillId="8" borderId="30" xfId="3" applyNumberFormat="1" applyFont="1" applyFill="1" applyBorder="1" applyAlignment="1">
      <alignment horizontal="right" vertical="top"/>
    </xf>
    <xf numFmtId="168" fontId="15" fillId="8" borderId="32" xfId="3" applyNumberFormat="1" applyFont="1" applyFill="1" applyBorder="1" applyAlignment="1">
      <alignment horizontal="right" vertical="top"/>
    </xf>
    <xf numFmtId="0" fontId="15" fillId="8" borderId="34" xfId="3" applyFont="1" applyFill="1" applyBorder="1" applyAlignment="1">
      <alignment horizontal="left" vertical="top" wrapText="1"/>
    </xf>
    <xf numFmtId="167" fontId="10" fillId="8" borderId="30" xfId="2" applyNumberFormat="1" applyFont="1" applyFill="1" applyBorder="1" applyAlignment="1">
      <alignment horizontal="right" vertical="top"/>
    </xf>
    <xf numFmtId="167" fontId="10" fillId="8" borderId="38" xfId="2" applyNumberFormat="1" applyFont="1" applyFill="1" applyBorder="1" applyAlignment="1">
      <alignment horizontal="right" vertical="top"/>
    </xf>
    <xf numFmtId="167" fontId="10" fillId="2" borderId="34" xfId="2" applyNumberFormat="1" applyFont="1" applyFill="1" applyBorder="1" applyAlignment="1">
      <alignment horizontal="right" vertical="top"/>
    </xf>
    <xf numFmtId="0" fontId="0" fillId="0" borderId="41" xfId="0" applyBorder="1"/>
    <xf numFmtId="0" fontId="0" fillId="0" borderId="42" xfId="0" applyBorder="1" applyAlignment="1">
      <alignment horizontal="center"/>
    </xf>
    <xf numFmtId="0" fontId="0" fillId="10" borderId="25" xfId="0" applyFill="1" applyBorder="1"/>
    <xf numFmtId="9" fontId="0" fillId="10" borderId="43" xfId="1" applyFont="1" applyFill="1" applyBorder="1" applyAlignment="1">
      <alignment horizontal="center"/>
    </xf>
    <xf numFmtId="0" fontId="0" fillId="11" borderId="25" xfId="0" applyFill="1" applyBorder="1"/>
    <xf numFmtId="9" fontId="0" fillId="11" borderId="43" xfId="1" applyFont="1" applyFill="1" applyBorder="1" applyAlignment="1">
      <alignment horizontal="center"/>
    </xf>
    <xf numFmtId="0" fontId="0" fillId="10" borderId="35" xfId="0" applyFill="1" applyBorder="1"/>
    <xf numFmtId="9" fontId="0" fillId="10" borderId="36" xfId="1" applyFont="1" applyFill="1" applyBorder="1" applyAlignment="1">
      <alignment horizontal="center"/>
    </xf>
    <xf numFmtId="0" fontId="0" fillId="0" borderId="25" xfId="0" applyBorder="1"/>
    <xf numFmtId="0" fontId="0" fillId="0" borderId="43" xfId="0" applyBorder="1"/>
    <xf numFmtId="0" fontId="0" fillId="0" borderId="35" xfId="0" applyBorder="1"/>
    <xf numFmtId="0" fontId="0" fillId="0" borderId="2" xfId="0" applyBorder="1"/>
    <xf numFmtId="0" fontId="0" fillId="0" borderId="36" xfId="0" applyBorder="1"/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44" xfId="0" applyBorder="1" applyAlignment="1">
      <alignment horizontal="center"/>
    </xf>
    <xf numFmtId="9" fontId="16" fillId="2" borderId="45" xfId="1" applyFont="1" applyFill="1" applyBorder="1" applyAlignment="1">
      <alignment horizontal="center"/>
    </xf>
    <xf numFmtId="0" fontId="17" fillId="0" borderId="25" xfId="0" applyFont="1" applyBorder="1"/>
    <xf numFmtId="0" fontId="0" fillId="0" borderId="1" xfId="0" applyBorder="1" applyAlignment="1">
      <alignment horizontal="center"/>
    </xf>
    <xf numFmtId="0" fontId="13" fillId="7" borderId="29" xfId="3" applyFont="1" applyFill="1" applyBorder="1" applyAlignment="1">
      <alignment horizontal="left" vertical="top" wrapText="1"/>
    </xf>
    <xf numFmtId="0" fontId="13" fillId="7" borderId="31" xfId="3" applyFont="1" applyFill="1" applyBorder="1" applyAlignment="1">
      <alignment horizontal="left" vertical="top" wrapText="1"/>
    </xf>
    <xf numFmtId="0" fontId="13" fillId="7" borderId="33" xfId="3" applyFont="1" applyFill="1" applyBorder="1" applyAlignment="1">
      <alignment horizontal="left" vertical="top" wrapText="1"/>
    </xf>
    <xf numFmtId="0" fontId="15" fillId="0" borderId="35" xfId="3" applyFont="1" applyBorder="1" applyAlignment="1">
      <alignment horizontal="left" vertical="top" wrapText="1"/>
    </xf>
    <xf numFmtId="0" fontId="15" fillId="0" borderId="2" xfId="3" applyFont="1" applyBorder="1" applyAlignment="1">
      <alignment horizontal="left" vertical="top" wrapText="1"/>
    </xf>
    <xf numFmtId="0" fontId="15" fillId="0" borderId="36" xfId="3" applyFont="1" applyBorder="1" applyAlignment="1">
      <alignment horizontal="left" vertical="top" wrapText="1"/>
    </xf>
    <xf numFmtId="0" fontId="5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0" borderId="25" xfId="0" applyBorder="1" applyAlignment="1">
      <alignment horizontal="center" wrapText="1"/>
    </xf>
    <xf numFmtId="0" fontId="10" fillId="0" borderId="35" xfId="2" applyFont="1" applyBorder="1" applyAlignment="1">
      <alignment horizontal="left" vertical="top" wrapText="1"/>
    </xf>
    <xf numFmtId="0" fontId="10" fillId="0" borderId="2" xfId="2" applyFont="1" applyBorder="1" applyAlignment="1">
      <alignment horizontal="left" vertical="top" wrapText="1"/>
    </xf>
    <xf numFmtId="0" fontId="10" fillId="0" borderId="36" xfId="2" applyFont="1" applyBorder="1" applyAlignment="1">
      <alignment horizontal="left" vertical="top" wrapText="1"/>
    </xf>
    <xf numFmtId="0" fontId="8" fillId="0" borderId="22" xfId="3" applyFont="1" applyBorder="1" applyAlignment="1">
      <alignment horizontal="center" vertical="center" wrapText="1"/>
    </xf>
    <xf numFmtId="0" fontId="8" fillId="0" borderId="24" xfId="3" applyFont="1" applyBorder="1" applyAlignment="1">
      <alignment horizontal="center" vertical="center" wrapText="1"/>
    </xf>
    <xf numFmtId="0" fontId="8" fillId="0" borderId="23" xfId="3" applyFont="1" applyBorder="1" applyAlignment="1">
      <alignment horizontal="center" vertical="center" wrapText="1"/>
    </xf>
    <xf numFmtId="0" fontId="13" fillId="0" borderId="25" xfId="3" applyFont="1" applyBorder="1" applyAlignment="1">
      <alignment horizontal="left" wrapText="1"/>
    </xf>
    <xf numFmtId="0" fontId="13" fillId="0" borderId="0" xfId="3" applyFont="1" applyBorder="1" applyAlignment="1">
      <alignment horizontal="left" wrapText="1"/>
    </xf>
    <xf numFmtId="0" fontId="13" fillId="0" borderId="27" xfId="3" applyFont="1" applyBorder="1" applyAlignment="1">
      <alignment horizontal="left" wrapText="1"/>
    </xf>
    <xf numFmtId="0" fontId="13" fillId="0" borderId="6" xfId="3" applyFont="1" applyBorder="1" applyAlignment="1">
      <alignment horizontal="left" wrapText="1"/>
    </xf>
    <xf numFmtId="0" fontId="13" fillId="0" borderId="4" xfId="3" applyFont="1" applyBorder="1" applyAlignment="1">
      <alignment horizontal="center" wrapText="1"/>
    </xf>
    <xf numFmtId="0" fontId="13" fillId="0" borderId="7" xfId="3" applyFont="1" applyBorder="1" applyAlignment="1">
      <alignment horizontal="center" wrapText="1"/>
    </xf>
    <xf numFmtId="0" fontId="13" fillId="0" borderId="5" xfId="3" applyFont="1" applyBorder="1" applyAlignment="1">
      <alignment horizontal="center" wrapText="1"/>
    </xf>
    <xf numFmtId="0" fontId="13" fillId="0" borderId="8" xfId="3" applyFont="1" applyBorder="1" applyAlignment="1">
      <alignment horizontal="center" wrapText="1"/>
    </xf>
    <xf numFmtId="0" fontId="13" fillId="0" borderId="26" xfId="3" applyFont="1" applyBorder="1" applyAlignment="1">
      <alignment horizont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11" fillId="0" borderId="25" xfId="2" applyFont="1" applyBorder="1" applyAlignment="1">
      <alignment horizontal="center" wrapText="1"/>
    </xf>
    <xf numFmtId="0" fontId="11" fillId="0" borderId="0" xfId="2" applyFont="1" applyBorder="1" applyAlignment="1">
      <alignment horizontal="center" wrapText="1"/>
    </xf>
    <xf numFmtId="0" fontId="11" fillId="0" borderId="27" xfId="2" applyFont="1" applyBorder="1" applyAlignment="1">
      <alignment horizontal="center" wrapText="1"/>
    </xf>
    <xf numFmtId="0" fontId="11" fillId="0" borderId="6" xfId="2" applyFont="1" applyBorder="1" applyAlignment="1">
      <alignment horizontal="center" wrapText="1"/>
    </xf>
    <xf numFmtId="0" fontId="11" fillId="0" borderId="4" xfId="2" applyFont="1" applyBorder="1" applyAlignment="1">
      <alignment horizontal="center" wrapText="1"/>
    </xf>
    <xf numFmtId="0" fontId="11" fillId="0" borderId="5" xfId="2" applyFont="1" applyBorder="1" applyAlignment="1">
      <alignment horizontal="center" wrapText="1"/>
    </xf>
    <xf numFmtId="0" fontId="11" fillId="0" borderId="26" xfId="2" applyFont="1" applyBorder="1" applyAlignment="1">
      <alignment horizontal="center" wrapText="1"/>
    </xf>
    <xf numFmtId="0" fontId="9" fillId="0" borderId="4" xfId="2" applyFont="1" applyBorder="1" applyAlignment="1">
      <alignment horizontal="center" wrapText="1"/>
    </xf>
    <xf numFmtId="0" fontId="9" fillId="0" borderId="5" xfId="2" applyFont="1" applyBorder="1" applyAlignment="1">
      <alignment horizontal="center" wrapText="1"/>
    </xf>
    <xf numFmtId="0" fontId="9" fillId="0" borderId="26" xfId="2" applyFont="1" applyBorder="1" applyAlignment="1">
      <alignment horizontal="center" wrapText="1"/>
    </xf>
    <xf numFmtId="0" fontId="9" fillId="0" borderId="28" xfId="2" applyFont="1" applyBorder="1" applyAlignment="1">
      <alignment horizontal="center" wrapText="1"/>
    </xf>
    <xf numFmtId="0" fontId="9" fillId="7" borderId="37" xfId="2" applyFont="1" applyFill="1" applyBorder="1" applyAlignment="1">
      <alignment horizontal="left" vertical="top" wrapText="1"/>
    </xf>
    <xf numFmtId="0" fontId="9" fillId="7" borderId="31" xfId="2" applyFont="1" applyFill="1" applyBorder="1" applyAlignment="1">
      <alignment horizontal="left" vertical="top" wrapText="1"/>
    </xf>
    <xf numFmtId="0" fontId="9" fillId="7" borderId="33" xfId="2" applyFont="1" applyFill="1" applyBorder="1" applyAlignment="1">
      <alignment horizontal="left" vertical="top" wrapText="1"/>
    </xf>
    <xf numFmtId="0" fontId="9" fillId="7" borderId="9" xfId="2" applyFont="1" applyFill="1" applyBorder="1" applyAlignment="1">
      <alignment horizontal="left" vertical="top" wrapText="1"/>
    </xf>
    <xf numFmtId="0" fontId="9" fillId="7" borderId="14" xfId="2" applyFont="1" applyFill="1" applyBorder="1" applyAlignment="1">
      <alignment horizontal="left" vertical="top" wrapText="1"/>
    </xf>
    <xf numFmtId="0" fontId="9" fillId="7" borderId="17" xfId="2" applyFont="1" applyFill="1" applyBorder="1" applyAlignment="1">
      <alignment horizontal="left" vertical="top" wrapText="1"/>
    </xf>
    <xf numFmtId="2" fontId="2" fillId="0" borderId="1" xfId="0" applyNumberFormat="1" applyFont="1" applyFill="1" applyBorder="1" applyAlignment="1">
      <alignment horizontal="center"/>
    </xf>
  </cellXfs>
  <cellStyles count="4">
    <cellStyle name="Normal" xfId="0" builtinId="0"/>
    <cellStyle name="Normal_QUESTÃO-03" xfId="2" xr:uid="{51739649-6607-4BD3-B441-98650698CC65}"/>
    <cellStyle name="Normal_QUESTÃO-03_1" xfId="3" xr:uid="{2E8DCA0F-FFE3-444C-8588-D7D2C77FD0B7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33617</xdr:colOff>
      <xdr:row>3</xdr:row>
      <xdr:rowOff>134471</xdr:rowOff>
    </xdr:from>
    <xdr:ext cx="5855001" cy="218514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9DEBD7A-4BA9-4C89-B1F0-587AB8B6F441}"/>
            </a:ext>
          </a:extLst>
        </xdr:cNvPr>
        <xdr:cNvSpPr txBox="1"/>
      </xdr:nvSpPr>
      <xdr:spPr>
        <a:xfrm>
          <a:off x="11340352" y="705971"/>
          <a:ext cx="5855001" cy="21851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1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Indique a probabilidade em que cada um dos novos clientes pode pertencer ao Grupo</a:t>
          </a:r>
        </a:p>
        <a:p>
          <a:r>
            <a:rPr lang="pt-BR" sz="11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Correspondente e cria uma Regra de Negócio diante dessa problemática. Aponte ainda qual dessas</a:t>
          </a:r>
        </a:p>
        <a:p>
          <a:r>
            <a:rPr lang="pt-BR" sz="11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três variáveis é a que mais discrimina a classificação dos Grupos.</a:t>
          </a:r>
        </a:p>
        <a:p>
          <a:endParaRPr lang="pt-BR" sz="1100" b="1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pt-BR" sz="11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95% de chance.</a:t>
          </a:r>
          <a:endParaRPr lang="pt-BR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590427</xdr:colOff>
      <xdr:row>0</xdr:row>
      <xdr:rowOff>28577</xdr:rowOff>
    </xdr:from>
    <xdr:ext cx="8795485" cy="1022884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C6D7551-E62C-46F6-9326-8FF4C27B97BC}"/>
            </a:ext>
          </a:extLst>
        </xdr:cNvPr>
        <xdr:cNvSpPr txBox="1"/>
      </xdr:nvSpPr>
      <xdr:spPr>
        <a:xfrm>
          <a:off x="4635459" y="28577"/>
          <a:ext cx="8795485" cy="1022884"/>
        </a:xfrm>
        <a:prstGeom prst="rect">
          <a:avLst/>
        </a:prstGeom>
        <a:noFill/>
        <a:ln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800"/>
            <a:t>Conjunto de dados em anúncios de mídia social que descrevem usuários, se os usuários compraram um produto clicando nos anúncios exibidos a eles.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800"/>
            <a:t>Dataset fonte: https://www.kaggle.com/akram24/social-network-ads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8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800"/>
            <a:t>Variáveis</a:t>
          </a:r>
          <a:r>
            <a:rPr lang="pt-PT" sz="800" baseline="0"/>
            <a:t> independentes: Sexo, Idade e Salário</a:t>
          </a:r>
          <a:endParaRPr lang="pt-PT" sz="8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8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800"/>
            <a:t>Purchased - 0 - Não comprou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800"/>
            <a:t>Purchased</a:t>
          </a:r>
          <a:r>
            <a:rPr lang="pt-PT" sz="800" baseline="0"/>
            <a:t> - 1 - Comprou</a:t>
          </a:r>
          <a:endParaRPr lang="pt-BR" sz="800"/>
        </a:p>
      </xdr:txBody>
    </xdr:sp>
    <xdr:clientData/>
  </xdr:oneCellAnchor>
  <xdr:oneCellAnchor>
    <xdr:from>
      <xdr:col>9</xdr:col>
      <xdr:colOff>577921</xdr:colOff>
      <xdr:row>29</xdr:row>
      <xdr:rowOff>32107</xdr:rowOff>
    </xdr:from>
    <xdr:ext cx="5929045" cy="38528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79D863F-C7A2-4324-A44B-DD0A535B0325}"/>
            </a:ext>
          </a:extLst>
        </xdr:cNvPr>
        <xdr:cNvSpPr txBox="1"/>
      </xdr:nvSpPr>
      <xdr:spPr>
        <a:xfrm>
          <a:off x="6828033" y="5672191"/>
          <a:ext cx="5929045" cy="38528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P(Evento) = 1/1+2,7182^-(-12,45+(-0,334Gender)+(0,237Age)+(0,0Salary))</a:t>
          </a:r>
        </a:p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showGridLines="0" tabSelected="1" zoomScale="78" zoomScaleNormal="78" workbookViewId="0">
      <selection activeCell="K3" sqref="K3"/>
    </sheetView>
  </sheetViews>
  <sheetFormatPr defaultRowHeight="15"/>
  <cols>
    <col min="1" max="1" width="11" bestFit="1" customWidth="1"/>
    <col min="2" max="2" width="6.5703125" bestFit="1" customWidth="1"/>
    <col min="9" max="9" width="15.28515625" bestFit="1" customWidth="1"/>
    <col min="16" max="16" width="18.85546875" bestFit="1" customWidth="1"/>
    <col min="18" max="18" width="4.28515625" customWidth="1"/>
  </cols>
  <sheetData>
    <row r="1" spans="1:17">
      <c r="F1" s="86" t="s">
        <v>5</v>
      </c>
      <c r="G1" s="86"/>
      <c r="H1" s="86"/>
      <c r="K1" s="86" t="s">
        <v>8</v>
      </c>
      <c r="L1" s="86"/>
      <c r="M1" s="86"/>
    </row>
    <row r="2" spans="1:17">
      <c r="A2" s="1" t="s">
        <v>0</v>
      </c>
      <c r="B2" s="1" t="s">
        <v>1</v>
      </c>
      <c r="C2" s="1" t="s">
        <v>2</v>
      </c>
      <c r="D2" s="1" t="s">
        <v>4</v>
      </c>
      <c r="E2" s="1" t="s">
        <v>3</v>
      </c>
      <c r="F2" s="6">
        <v>1</v>
      </c>
      <c r="G2" s="5">
        <v>2</v>
      </c>
      <c r="H2" s="5">
        <v>3</v>
      </c>
      <c r="I2" s="5" t="s">
        <v>6</v>
      </c>
      <c r="J2" s="5" t="s">
        <v>7</v>
      </c>
      <c r="K2" s="8" t="s">
        <v>9</v>
      </c>
      <c r="L2" s="9" t="s">
        <v>10</v>
      </c>
      <c r="M2" s="9" t="s">
        <v>11</v>
      </c>
      <c r="P2" s="18" t="s">
        <v>30</v>
      </c>
      <c r="Q2" s="19">
        <f>(COUNTIF(J3:J22,"SIM")/(COUNTA(J3:J22)))</f>
        <v>0.95</v>
      </c>
    </row>
    <row r="3" spans="1:17">
      <c r="A3" s="2">
        <v>1</v>
      </c>
      <c r="B3" s="2">
        <v>1</v>
      </c>
      <c r="C3" s="3">
        <v>20</v>
      </c>
      <c r="D3" s="2">
        <v>3</v>
      </c>
      <c r="E3" s="2">
        <v>1</v>
      </c>
      <c r="F3" s="11">
        <f>SQRT(((C3-$Q$5)^2/$Q$14)+((D3-$Q$8)^2)/$Q$17+((E3-$Q$11)^2/$Q$20))</f>
        <v>1.2583057392117913</v>
      </c>
      <c r="G3" s="11">
        <f>SQRT(((C3-$Q$6)^2/$Q$15)+((D3-$Q$9)^2)/$Q$18+((E3-$Q$12)^2/$Q$21))</f>
        <v>3.8446429015316057</v>
      </c>
      <c r="H3" s="11">
        <f>SQRT(((C3-$Q$7)^2/$Q$16)+((D3-$Q$10)^2)/$Q$19+((E3-$Q$13)^2/$Q$22))</f>
        <v>4.6038456592347554</v>
      </c>
      <c r="I3" s="13">
        <f>IF(F3=MIN(F3:H3),$F$2,IF(G3=MIN(F3:H3),$G$2,IF(H3=MIN(F3:H3),$H$2)))</f>
        <v>1</v>
      </c>
      <c r="J3" s="5" t="str">
        <f>IF(I3=B3,"SIM","NÃO")</f>
        <v>SIM</v>
      </c>
      <c r="K3" s="16">
        <f t="shared" ref="K3:K30" si="0">ABS(F3-G3)</f>
        <v>2.5863371623198144</v>
      </c>
      <c r="L3" s="16">
        <f t="shared" ref="L3:L30" si="1">ABS(F3-H3)</f>
        <v>3.3455399200229641</v>
      </c>
      <c r="M3" s="16">
        <f t="shared" ref="M3:M30" si="2">ABS(G3-H3)</f>
        <v>0.75920275770314971</v>
      </c>
    </row>
    <row r="4" spans="1:17">
      <c r="A4" s="2">
        <v>2</v>
      </c>
      <c r="B4" s="2">
        <v>1</v>
      </c>
      <c r="C4" s="3">
        <v>21</v>
      </c>
      <c r="D4" s="2">
        <v>3</v>
      </c>
      <c r="E4" s="2">
        <v>0</v>
      </c>
      <c r="F4" s="11">
        <f t="shared" ref="F4:F30" si="3">SQRT(((C4-$Q$5)^2/$Q$14)+((D4-$Q$8)^2)/$Q$17+((E4-$Q$11)^2/$Q$20))</f>
        <v>1.8427786989579984</v>
      </c>
      <c r="G4" s="11">
        <f t="shared" ref="G4:G30" si="4">SQRT(((C4-$Q$6)^2/$Q$15)+((D4-$Q$9)^2)/$Q$18+((E4-$Q$12)^2/$Q$21))</f>
        <v>4.5658428216998095</v>
      </c>
      <c r="H4" s="11">
        <f t="shared" ref="H4:H30" si="5">SQRT(((C4-$Q$7)^2/$Q$16)+((D4-$Q$10)^2)/$Q$19+((E4-$Q$13)^2/$Q$22))</f>
        <v>4.9597183697237384</v>
      </c>
      <c r="I4" s="13">
        <f t="shared" ref="I4:I30" si="6">IF(F4=MIN(F4:H4),$F$2,IF(G4=MIN(F4:H4),$G$2,IF(H4=MIN(F4:H4),$H$2)))</f>
        <v>1</v>
      </c>
      <c r="J4" s="5" t="str">
        <f t="shared" ref="J4:J22" si="7">IF(I4=B4,"SIM","NÃO")</f>
        <v>SIM</v>
      </c>
      <c r="K4" s="16">
        <f t="shared" si="0"/>
        <v>2.7230641227418113</v>
      </c>
      <c r="L4" s="16">
        <f t="shared" si="1"/>
        <v>3.1169396707657402</v>
      </c>
      <c r="M4" s="16">
        <f t="shared" si="2"/>
        <v>0.39387554802392888</v>
      </c>
    </row>
    <row r="5" spans="1:17">
      <c r="A5" s="2">
        <v>3</v>
      </c>
      <c r="B5" s="2">
        <v>1</v>
      </c>
      <c r="C5" s="3">
        <v>25</v>
      </c>
      <c r="D5" s="2">
        <v>3</v>
      </c>
      <c r="E5" s="2">
        <v>2</v>
      </c>
      <c r="F5" s="11">
        <f t="shared" si="3"/>
        <v>1.3768926368215253</v>
      </c>
      <c r="G5" s="11">
        <f t="shared" si="4"/>
        <v>4.9412960024672987</v>
      </c>
      <c r="H5" s="11">
        <f t="shared" si="5"/>
        <v>5.6195110107341604</v>
      </c>
      <c r="I5" s="13">
        <f t="shared" si="6"/>
        <v>1</v>
      </c>
      <c r="J5" s="5" t="str">
        <f t="shared" si="7"/>
        <v>SIM</v>
      </c>
      <c r="K5" s="16">
        <f t="shared" si="0"/>
        <v>3.5644033656457736</v>
      </c>
      <c r="L5" s="16">
        <f t="shared" si="1"/>
        <v>4.2426183739126353</v>
      </c>
      <c r="M5" s="16">
        <f t="shared" si="2"/>
        <v>0.67821500826686165</v>
      </c>
      <c r="P5" s="1" t="s">
        <v>12</v>
      </c>
      <c r="Q5" s="10">
        <f>AVERAGE(C3:C8)</f>
        <v>22</v>
      </c>
    </row>
    <row r="6" spans="1:17">
      <c r="A6" s="2">
        <v>4</v>
      </c>
      <c r="B6" s="2">
        <v>1</v>
      </c>
      <c r="C6" s="3">
        <v>25</v>
      </c>
      <c r="D6" s="2">
        <v>2</v>
      </c>
      <c r="E6" s="2">
        <v>3</v>
      </c>
      <c r="F6" s="11">
        <f t="shared" si="3"/>
        <v>1.7199806200458578</v>
      </c>
      <c r="G6" s="11">
        <f t="shared" si="4"/>
        <v>4.5935407596227007</v>
      </c>
      <c r="H6" s="11">
        <f t="shared" si="5"/>
        <v>5.268685894849491</v>
      </c>
      <c r="I6" s="13">
        <f t="shared" si="6"/>
        <v>1</v>
      </c>
      <c r="J6" s="5" t="str">
        <f t="shared" si="7"/>
        <v>SIM</v>
      </c>
      <c r="K6" s="16">
        <f t="shared" si="0"/>
        <v>2.8735601395768429</v>
      </c>
      <c r="L6" s="16">
        <f t="shared" si="1"/>
        <v>3.5487052748036332</v>
      </c>
      <c r="M6" s="16">
        <f t="shared" si="2"/>
        <v>0.67514513522679032</v>
      </c>
      <c r="P6" s="1" t="s">
        <v>13</v>
      </c>
      <c r="Q6" s="10">
        <f>AVERAGE(C9:C15)</f>
        <v>11.857142857142858</v>
      </c>
    </row>
    <row r="7" spans="1:17">
      <c r="A7" s="2">
        <v>5</v>
      </c>
      <c r="B7" s="2">
        <v>1</v>
      </c>
      <c r="C7" s="3">
        <v>18</v>
      </c>
      <c r="D7" s="2">
        <v>2</v>
      </c>
      <c r="E7" s="2">
        <v>2</v>
      </c>
      <c r="F7" s="11">
        <f t="shared" si="3"/>
        <v>1.5069284433354269</v>
      </c>
      <c r="G7" s="11">
        <f t="shared" si="4"/>
        <v>2.6437548849816785</v>
      </c>
      <c r="H7" s="11">
        <f t="shared" si="5"/>
        <v>3.6901070262916269</v>
      </c>
      <c r="I7" s="13">
        <f t="shared" si="6"/>
        <v>1</v>
      </c>
      <c r="J7" s="5" t="str">
        <f t="shared" si="7"/>
        <v>SIM</v>
      </c>
      <c r="K7" s="16">
        <f t="shared" si="0"/>
        <v>1.1368264416462517</v>
      </c>
      <c r="L7" s="16">
        <f t="shared" si="1"/>
        <v>2.1831785829562</v>
      </c>
      <c r="M7" s="16">
        <f t="shared" si="2"/>
        <v>1.0463521413099484</v>
      </c>
      <c r="P7" s="1" t="s">
        <v>14</v>
      </c>
      <c r="Q7" s="10">
        <f>AVERAGE(C16:C22)</f>
        <v>6.8571428571428568</v>
      </c>
    </row>
    <row r="8" spans="1:17">
      <c r="A8" s="2">
        <v>6</v>
      </c>
      <c r="B8" s="2">
        <v>1</v>
      </c>
      <c r="C8" s="3">
        <v>23</v>
      </c>
      <c r="D8" s="2">
        <v>1</v>
      </c>
      <c r="E8" s="2">
        <v>2</v>
      </c>
      <c r="F8" s="11">
        <f t="shared" si="3"/>
        <v>1.7017148213885109</v>
      </c>
      <c r="G8" s="11">
        <f t="shared" si="4"/>
        <v>4.3227386117307196</v>
      </c>
      <c r="H8" s="11">
        <f t="shared" si="5"/>
        <v>4.9487942750883889</v>
      </c>
      <c r="I8" s="30">
        <f t="shared" si="6"/>
        <v>1</v>
      </c>
      <c r="J8" s="2" t="str">
        <f t="shared" si="7"/>
        <v>SIM</v>
      </c>
      <c r="K8" s="16">
        <f t="shared" si="0"/>
        <v>2.6210237903422087</v>
      </c>
      <c r="L8" s="16">
        <f t="shared" si="1"/>
        <v>3.2470794536998779</v>
      </c>
      <c r="M8" s="16">
        <f t="shared" si="2"/>
        <v>0.62605566335766927</v>
      </c>
      <c r="P8" s="1" t="s">
        <v>15</v>
      </c>
      <c r="Q8" s="10">
        <f>AVERAGE(D3:D8)</f>
        <v>2.3333333333333335</v>
      </c>
    </row>
    <row r="9" spans="1:17">
      <c r="A9" s="2">
        <v>7</v>
      </c>
      <c r="B9" s="2">
        <v>2</v>
      </c>
      <c r="C9" s="3">
        <v>9</v>
      </c>
      <c r="D9" s="2">
        <v>3</v>
      </c>
      <c r="E9" s="2">
        <v>6</v>
      </c>
      <c r="F9" s="11">
        <f t="shared" si="3"/>
        <v>6.2766100192168484</v>
      </c>
      <c r="G9" s="11">
        <f t="shared" si="4"/>
        <v>2.0902384791100395</v>
      </c>
      <c r="H9" s="11">
        <f t="shared" si="5"/>
        <v>2.0349833339812924</v>
      </c>
      <c r="I9" s="14">
        <f t="shared" si="6"/>
        <v>3</v>
      </c>
      <c r="J9" s="15" t="str">
        <f t="shared" si="7"/>
        <v>NÃO</v>
      </c>
      <c r="K9" s="16">
        <f t="shared" si="0"/>
        <v>4.1863715401068085</v>
      </c>
      <c r="L9" s="16">
        <f t="shared" si="1"/>
        <v>4.2416266852355555</v>
      </c>
      <c r="M9" s="16">
        <f t="shared" si="2"/>
        <v>5.5255145128747074E-2</v>
      </c>
      <c r="P9" s="1" t="s">
        <v>16</v>
      </c>
      <c r="Q9" s="10">
        <f>AVERAGE(D9:D15)</f>
        <v>2</v>
      </c>
    </row>
    <row r="10" spans="1:17">
      <c r="A10" s="2">
        <v>8</v>
      </c>
      <c r="B10" s="2">
        <v>2</v>
      </c>
      <c r="C10" s="3">
        <v>12</v>
      </c>
      <c r="D10" s="2">
        <v>2</v>
      </c>
      <c r="E10" s="2">
        <v>4</v>
      </c>
      <c r="F10" s="11">
        <f t="shared" si="3"/>
        <v>4.2155466233139132</v>
      </c>
      <c r="G10" s="11">
        <f t="shared" si="4"/>
        <v>0.11698675200046162</v>
      </c>
      <c r="H10" s="11">
        <f t="shared" si="5"/>
        <v>2.0930151350655892</v>
      </c>
      <c r="I10" s="30">
        <f t="shared" si="6"/>
        <v>2</v>
      </c>
      <c r="J10" s="2" t="str">
        <f t="shared" si="7"/>
        <v>SIM</v>
      </c>
      <c r="K10" s="16">
        <f t="shared" si="0"/>
        <v>4.0985598713134515</v>
      </c>
      <c r="L10" s="16">
        <f t="shared" si="1"/>
        <v>2.1225314882483239</v>
      </c>
      <c r="M10" s="16">
        <f t="shared" si="2"/>
        <v>1.9760283830651275</v>
      </c>
      <c r="P10" s="1" t="s">
        <v>17</v>
      </c>
      <c r="Q10" s="10">
        <f>AVERAGE(D16:D22)</f>
        <v>1.7142857142857142</v>
      </c>
    </row>
    <row r="11" spans="1:17">
      <c r="A11" s="2">
        <v>9</v>
      </c>
      <c r="B11" s="2">
        <v>2</v>
      </c>
      <c r="C11" s="3">
        <v>15</v>
      </c>
      <c r="D11" s="2">
        <v>1</v>
      </c>
      <c r="E11" s="2">
        <v>3</v>
      </c>
      <c r="F11" s="11">
        <f t="shared" si="3"/>
        <v>3.2339346519887089</v>
      </c>
      <c r="G11" s="11">
        <f t="shared" si="4"/>
        <v>1.8404166822346772</v>
      </c>
      <c r="H11" s="11">
        <f t="shared" si="5"/>
        <v>3.0006250524230933</v>
      </c>
      <c r="I11" s="30">
        <f t="shared" si="6"/>
        <v>2</v>
      </c>
      <c r="J11" s="2" t="str">
        <f t="shared" si="7"/>
        <v>SIM</v>
      </c>
      <c r="K11" s="16">
        <f t="shared" si="0"/>
        <v>1.3935179697540316</v>
      </c>
      <c r="L11" s="16">
        <f t="shared" si="1"/>
        <v>0.23330959956561559</v>
      </c>
      <c r="M11" s="16">
        <f t="shared" si="2"/>
        <v>1.160208370188416</v>
      </c>
      <c r="P11" s="1" t="s">
        <v>18</v>
      </c>
      <c r="Q11" s="10">
        <f>AVERAGE(E3:E8)</f>
        <v>1.6666666666666667</v>
      </c>
    </row>
    <row r="12" spans="1:17">
      <c r="A12" s="2">
        <v>10</v>
      </c>
      <c r="B12" s="2">
        <v>2</v>
      </c>
      <c r="C12" s="3">
        <v>14</v>
      </c>
      <c r="D12" s="2">
        <v>2</v>
      </c>
      <c r="E12" s="2">
        <v>2</v>
      </c>
      <c r="F12" s="11">
        <f t="shared" si="3"/>
        <v>2.8759056544562327</v>
      </c>
      <c r="G12" s="11">
        <f t="shared" si="4"/>
        <v>1.7548012800069215</v>
      </c>
      <c r="H12" s="11">
        <f t="shared" si="5"/>
        <v>2.8617001988382715</v>
      </c>
      <c r="I12" s="30">
        <f t="shared" si="6"/>
        <v>2</v>
      </c>
      <c r="J12" s="2" t="str">
        <f t="shared" si="7"/>
        <v>SIM</v>
      </c>
      <c r="K12" s="16">
        <f t="shared" si="0"/>
        <v>1.1211043744493112</v>
      </c>
      <c r="L12" s="16">
        <f t="shared" si="1"/>
        <v>1.420545561796116E-2</v>
      </c>
      <c r="M12" s="16">
        <f t="shared" si="2"/>
        <v>1.1068989188313501</v>
      </c>
      <c r="P12" s="1" t="s">
        <v>19</v>
      </c>
      <c r="Q12" s="10">
        <f>AVERAGE(E9:E15)</f>
        <v>4.1428571428571432</v>
      </c>
    </row>
    <row r="13" spans="1:17">
      <c r="A13" s="2">
        <v>11</v>
      </c>
      <c r="B13" s="2">
        <v>2</v>
      </c>
      <c r="C13" s="3">
        <v>15</v>
      </c>
      <c r="D13" s="2">
        <v>1</v>
      </c>
      <c r="E13" s="2">
        <v>5</v>
      </c>
      <c r="F13" s="11">
        <f t="shared" si="3"/>
        <v>4.3827312641015679</v>
      </c>
      <c r="G13" s="11">
        <f t="shared" si="4"/>
        <v>1.7525250613225152</v>
      </c>
      <c r="H13" s="11">
        <f t="shared" si="5"/>
        <v>2.706894921675719</v>
      </c>
      <c r="I13" s="30">
        <f t="shared" si="6"/>
        <v>2</v>
      </c>
      <c r="J13" s="2" t="str">
        <f t="shared" si="7"/>
        <v>SIM</v>
      </c>
      <c r="K13" s="16">
        <f t="shared" si="0"/>
        <v>2.6302062027790525</v>
      </c>
      <c r="L13" s="16">
        <f t="shared" si="1"/>
        <v>1.6758363424258489</v>
      </c>
      <c r="M13" s="16">
        <f t="shared" si="2"/>
        <v>0.95436986035320381</v>
      </c>
      <c r="P13" s="1" t="s">
        <v>20</v>
      </c>
      <c r="Q13" s="10">
        <f>AVERAGE(E16:E22)</f>
        <v>9.4285714285714288</v>
      </c>
    </row>
    <row r="14" spans="1:17">
      <c r="A14" s="2">
        <v>12</v>
      </c>
      <c r="B14" s="2">
        <v>2</v>
      </c>
      <c r="C14" s="3">
        <v>10</v>
      </c>
      <c r="D14" s="2">
        <v>3</v>
      </c>
      <c r="E14" s="2">
        <v>5</v>
      </c>
      <c r="F14" s="11">
        <f t="shared" si="3"/>
        <v>5.392896562454478</v>
      </c>
      <c r="G14" s="11">
        <f t="shared" si="4"/>
        <v>1.5208277760059987</v>
      </c>
      <c r="H14" s="11">
        <f t="shared" si="5"/>
        <v>2.2671570225836444</v>
      </c>
      <c r="I14" s="13">
        <f t="shared" si="6"/>
        <v>2</v>
      </c>
      <c r="J14" s="5" t="str">
        <f t="shared" si="7"/>
        <v>SIM</v>
      </c>
      <c r="K14" s="16">
        <f t="shared" si="0"/>
        <v>3.8720687864484793</v>
      </c>
      <c r="L14" s="16">
        <f t="shared" si="1"/>
        <v>3.1257395398708336</v>
      </c>
      <c r="M14" s="16">
        <f t="shared" si="2"/>
        <v>0.74632924657764566</v>
      </c>
      <c r="P14" s="1" t="s">
        <v>21</v>
      </c>
      <c r="Q14" s="10">
        <f>VAR(C3:C8)</f>
        <v>8</v>
      </c>
    </row>
    <row r="15" spans="1:17">
      <c r="A15" s="2">
        <v>13</v>
      </c>
      <c r="B15" s="2">
        <v>2</v>
      </c>
      <c r="C15" s="3">
        <v>8</v>
      </c>
      <c r="D15" s="2">
        <v>2</v>
      </c>
      <c r="E15" s="2">
        <v>4</v>
      </c>
      <c r="F15" s="11">
        <f t="shared" si="3"/>
        <v>5.4562655116236174</v>
      </c>
      <c r="G15" s="11">
        <f t="shared" si="4"/>
        <v>1.3290955153440485</v>
      </c>
      <c r="H15" s="11">
        <f t="shared" si="5"/>
        <v>1.5858713611097792</v>
      </c>
      <c r="I15" s="13">
        <f t="shared" si="6"/>
        <v>2</v>
      </c>
      <c r="J15" s="5" t="str">
        <f t="shared" si="7"/>
        <v>SIM</v>
      </c>
      <c r="K15" s="16">
        <f t="shared" si="0"/>
        <v>4.1271699962795694</v>
      </c>
      <c r="L15" s="16">
        <f t="shared" si="1"/>
        <v>3.8703941505138379</v>
      </c>
      <c r="M15" s="16">
        <f t="shared" si="2"/>
        <v>0.25677584576573076</v>
      </c>
      <c r="P15" s="1" t="s">
        <v>22</v>
      </c>
      <c r="Q15" s="10">
        <f>VAR(C9:C15)</f>
        <v>8.4761904761904816</v>
      </c>
    </row>
    <row r="16" spans="1:17">
      <c r="A16" s="2">
        <v>14</v>
      </c>
      <c r="B16" s="2">
        <v>3</v>
      </c>
      <c r="C16" s="3">
        <v>7</v>
      </c>
      <c r="D16" s="2">
        <v>2</v>
      </c>
      <c r="E16" s="2">
        <v>13</v>
      </c>
      <c r="F16" s="11">
        <f t="shared" si="3"/>
        <v>12.194602631219</v>
      </c>
      <c r="G16" s="11">
        <f t="shared" si="4"/>
        <v>6.7923994316961362</v>
      </c>
      <c r="H16" s="11">
        <f t="shared" si="5"/>
        <v>1.0626101999762501</v>
      </c>
      <c r="I16" s="13">
        <f t="shared" si="6"/>
        <v>3</v>
      </c>
      <c r="J16" s="5" t="str">
        <f t="shared" si="7"/>
        <v>SIM</v>
      </c>
      <c r="K16" s="16">
        <f t="shared" si="0"/>
        <v>5.4022031995228641</v>
      </c>
      <c r="L16" s="16">
        <f t="shared" si="1"/>
        <v>11.13199243124275</v>
      </c>
      <c r="M16" s="16">
        <f t="shared" si="2"/>
        <v>5.7297892317198862</v>
      </c>
      <c r="P16" s="1" t="s">
        <v>23</v>
      </c>
      <c r="Q16" s="10">
        <f>VAR(C16:C22)</f>
        <v>13.476190476190473</v>
      </c>
    </row>
    <row r="17" spans="1:17">
      <c r="A17" s="2">
        <v>15</v>
      </c>
      <c r="B17" s="2">
        <v>3</v>
      </c>
      <c r="C17" s="3">
        <v>11</v>
      </c>
      <c r="D17" s="2">
        <v>1</v>
      </c>
      <c r="E17" s="2">
        <v>15</v>
      </c>
      <c r="F17" s="11">
        <f t="shared" si="3"/>
        <v>13.581543849405831</v>
      </c>
      <c r="G17" s="11">
        <f t="shared" si="4"/>
        <v>8.1688147555464479</v>
      </c>
      <c r="H17" s="11">
        <f t="shared" si="5"/>
        <v>2.1361156215499268</v>
      </c>
      <c r="I17" s="13">
        <f t="shared" si="6"/>
        <v>3</v>
      </c>
      <c r="J17" s="5" t="str">
        <f t="shared" si="7"/>
        <v>SIM</v>
      </c>
      <c r="K17" s="16">
        <f t="shared" si="0"/>
        <v>5.4127290938593831</v>
      </c>
      <c r="L17" s="16">
        <f t="shared" si="1"/>
        <v>11.445428227855905</v>
      </c>
      <c r="M17" s="16">
        <f t="shared" si="2"/>
        <v>6.0326991339965215</v>
      </c>
      <c r="P17" s="1" t="s">
        <v>24</v>
      </c>
      <c r="Q17" s="10">
        <f>VAR(D3:D8)</f>
        <v>0.66666666666666718</v>
      </c>
    </row>
    <row r="18" spans="1:17">
      <c r="A18" s="2">
        <v>16</v>
      </c>
      <c r="B18" s="2">
        <v>3</v>
      </c>
      <c r="C18" s="3">
        <v>10</v>
      </c>
      <c r="D18" s="2">
        <v>2</v>
      </c>
      <c r="E18" s="2">
        <v>9</v>
      </c>
      <c r="F18" s="11">
        <f t="shared" si="3"/>
        <v>8.2815054992032309</v>
      </c>
      <c r="G18" s="11">
        <f t="shared" si="4"/>
        <v>3.6666737067319977</v>
      </c>
      <c r="H18" s="11">
        <f t="shared" si="5"/>
        <v>0.94339862468117452</v>
      </c>
      <c r="I18" s="13">
        <f t="shared" si="6"/>
        <v>3</v>
      </c>
      <c r="J18" s="5" t="str">
        <f t="shared" si="7"/>
        <v>SIM</v>
      </c>
      <c r="K18" s="16">
        <f t="shared" si="0"/>
        <v>4.6148317924712332</v>
      </c>
      <c r="L18" s="16">
        <f t="shared" si="1"/>
        <v>7.3381068745220563</v>
      </c>
      <c r="M18" s="16">
        <f t="shared" si="2"/>
        <v>2.7232750820508231</v>
      </c>
      <c r="P18" s="1" t="s">
        <v>25</v>
      </c>
      <c r="Q18" s="10">
        <f>VAR(D9:D15)</f>
        <v>0.66666666666666663</v>
      </c>
    </row>
    <row r="19" spans="1:17">
      <c r="A19" s="2">
        <v>17</v>
      </c>
      <c r="B19" s="2">
        <v>3</v>
      </c>
      <c r="C19" s="3">
        <v>7</v>
      </c>
      <c r="D19" s="2">
        <v>2</v>
      </c>
      <c r="E19" s="2">
        <v>6</v>
      </c>
      <c r="F19" s="11">
        <f t="shared" si="3"/>
        <v>6.7746463622342192</v>
      </c>
      <c r="G19" s="11">
        <f t="shared" si="4"/>
        <v>2.1654841534062013</v>
      </c>
      <c r="H19" s="11">
        <f t="shared" si="5"/>
        <v>1.0256386082537188</v>
      </c>
      <c r="I19" s="13">
        <f t="shared" si="6"/>
        <v>3</v>
      </c>
      <c r="J19" s="5" t="str">
        <f t="shared" si="7"/>
        <v>SIM</v>
      </c>
      <c r="K19" s="16">
        <f t="shared" si="0"/>
        <v>4.6091622088280175</v>
      </c>
      <c r="L19" s="16">
        <f t="shared" si="1"/>
        <v>5.7490077539805</v>
      </c>
      <c r="M19" s="16">
        <f t="shared" si="2"/>
        <v>1.1398455451524825</v>
      </c>
      <c r="P19" s="1" t="s">
        <v>26</v>
      </c>
      <c r="Q19" s="10">
        <f>VAR(D16:D22)</f>
        <v>0.57142857142857117</v>
      </c>
    </row>
    <row r="20" spans="1:17">
      <c r="A20" s="2">
        <v>18</v>
      </c>
      <c r="B20" s="2">
        <v>3</v>
      </c>
      <c r="C20" s="3">
        <v>9</v>
      </c>
      <c r="D20" s="2">
        <v>1</v>
      </c>
      <c r="E20" s="2">
        <v>10</v>
      </c>
      <c r="F20" s="11">
        <f t="shared" si="3"/>
        <v>9.4284586934097216</v>
      </c>
      <c r="G20" s="11">
        <f t="shared" si="4"/>
        <v>4.6283613167620796</v>
      </c>
      <c r="H20" s="11">
        <f t="shared" si="5"/>
        <v>1.1219644505977644</v>
      </c>
      <c r="I20" s="13">
        <f t="shared" si="6"/>
        <v>3</v>
      </c>
      <c r="J20" s="5" t="str">
        <f t="shared" si="7"/>
        <v>SIM</v>
      </c>
      <c r="K20" s="16">
        <f t="shared" si="0"/>
        <v>4.800097376647642</v>
      </c>
      <c r="L20" s="16">
        <f t="shared" si="1"/>
        <v>8.3064942428119579</v>
      </c>
      <c r="M20" s="16">
        <f t="shared" si="2"/>
        <v>3.506396866164315</v>
      </c>
      <c r="P20" s="1" t="s">
        <v>27</v>
      </c>
      <c r="Q20" s="10">
        <f>VAR(E3:E8)</f>
        <v>1.0666666666666664</v>
      </c>
    </row>
    <row r="21" spans="1:17">
      <c r="A21" s="2">
        <v>19</v>
      </c>
      <c r="B21" s="2">
        <v>3</v>
      </c>
      <c r="C21" s="2">
        <v>1</v>
      </c>
      <c r="D21" s="2">
        <v>3</v>
      </c>
      <c r="E21" s="2">
        <v>8</v>
      </c>
      <c r="F21" s="11">
        <f t="shared" si="3"/>
        <v>9.6641519717631379</v>
      </c>
      <c r="G21" s="11">
        <f t="shared" si="4"/>
        <v>4.860936802505825</v>
      </c>
      <c r="H21" s="11">
        <f t="shared" si="5"/>
        <v>2.3656086248676145</v>
      </c>
      <c r="I21" s="13">
        <f t="shared" si="6"/>
        <v>3</v>
      </c>
      <c r="J21" s="5" t="str">
        <f t="shared" si="7"/>
        <v>SIM</v>
      </c>
      <c r="K21" s="16">
        <f t="shared" si="0"/>
        <v>4.8032151692573128</v>
      </c>
      <c r="L21" s="16">
        <f t="shared" si="1"/>
        <v>7.2985433468955234</v>
      </c>
      <c r="M21" s="16">
        <f t="shared" si="2"/>
        <v>2.4953281776382106</v>
      </c>
      <c r="P21" s="1" t="s">
        <v>28</v>
      </c>
      <c r="Q21" s="10">
        <f>VAR(E9:E15)</f>
        <v>1.8095238095238102</v>
      </c>
    </row>
    <row r="22" spans="1:17">
      <c r="A22" s="2">
        <v>20</v>
      </c>
      <c r="B22" s="2">
        <v>3</v>
      </c>
      <c r="C22" s="3">
        <v>3</v>
      </c>
      <c r="D22" s="2">
        <v>1</v>
      </c>
      <c r="E22" s="2">
        <v>5</v>
      </c>
      <c r="F22" s="11">
        <f t="shared" si="3"/>
        <v>7.6294385988310651</v>
      </c>
      <c r="G22" s="11">
        <f t="shared" si="4"/>
        <v>3.3408429671286437</v>
      </c>
      <c r="H22" s="11">
        <f t="shared" si="5"/>
        <v>1.8737731186119264</v>
      </c>
      <c r="I22" s="13">
        <f t="shared" si="6"/>
        <v>3</v>
      </c>
      <c r="J22" s="5" t="str">
        <f t="shared" si="7"/>
        <v>SIM</v>
      </c>
      <c r="K22" s="16">
        <f t="shared" si="0"/>
        <v>4.288595631702421</v>
      </c>
      <c r="L22" s="16">
        <f t="shared" si="1"/>
        <v>5.7556654802191387</v>
      </c>
      <c r="M22" s="16">
        <f t="shared" si="2"/>
        <v>1.4670698485167173</v>
      </c>
      <c r="P22" s="1" t="s">
        <v>29</v>
      </c>
      <c r="Q22" s="10">
        <f>VAR(E16:E22)</f>
        <v>12.952380952380944</v>
      </c>
    </row>
    <row r="23" spans="1:17" ht="15.75">
      <c r="A23" s="4">
        <v>21</v>
      </c>
      <c r="B23" s="4"/>
      <c r="C23" s="4">
        <v>8</v>
      </c>
      <c r="D23" s="4">
        <v>1</v>
      </c>
      <c r="E23" s="4">
        <v>3</v>
      </c>
      <c r="F23" s="12">
        <f t="shared" si="3"/>
        <v>5.3696678978623371</v>
      </c>
      <c r="G23" s="12">
        <f t="shared" si="4"/>
        <v>1.9942470269996984</v>
      </c>
      <c r="H23" s="12">
        <f t="shared" si="5"/>
        <v>2.0446097795077605</v>
      </c>
      <c r="I23" s="20">
        <f t="shared" si="6"/>
        <v>2</v>
      </c>
      <c r="J23" s="4"/>
      <c r="K23" s="17">
        <f t="shared" si="0"/>
        <v>3.375420870862639</v>
      </c>
      <c r="L23" s="17">
        <f t="shared" si="1"/>
        <v>3.3250581183545767</v>
      </c>
      <c r="M23" s="17">
        <f t="shared" si="2"/>
        <v>5.0362752508062103E-2</v>
      </c>
      <c r="P23" s="6" t="s">
        <v>134</v>
      </c>
      <c r="Q23" s="134">
        <f>AVERAGE(I3:I8)</f>
        <v>1</v>
      </c>
    </row>
    <row r="24" spans="1:17" ht="15.75">
      <c r="A24" s="4">
        <v>22</v>
      </c>
      <c r="B24" s="4"/>
      <c r="C24" s="4">
        <v>2</v>
      </c>
      <c r="D24" s="4">
        <v>1</v>
      </c>
      <c r="E24" s="4">
        <v>6</v>
      </c>
      <c r="F24" s="12">
        <f t="shared" si="3"/>
        <v>8.3827700274630779</v>
      </c>
      <c r="G24" s="12">
        <f t="shared" si="4"/>
        <v>3.8560467968571444</v>
      </c>
      <c r="H24" s="12">
        <f t="shared" si="5"/>
        <v>1.8844232970631829</v>
      </c>
      <c r="I24" s="20">
        <f t="shared" si="6"/>
        <v>3</v>
      </c>
      <c r="J24" s="4"/>
      <c r="K24" s="17">
        <f t="shared" si="0"/>
        <v>4.5267232306059331</v>
      </c>
      <c r="L24" s="17">
        <f t="shared" si="1"/>
        <v>6.498346730399895</v>
      </c>
      <c r="M24" s="17">
        <f t="shared" si="2"/>
        <v>1.9716234997939615</v>
      </c>
      <c r="P24" s="6" t="s">
        <v>135</v>
      </c>
      <c r="Q24" s="134">
        <f>AVERAGE(I9:I15)</f>
        <v>2.1428571428571428</v>
      </c>
    </row>
    <row r="25" spans="1:17" ht="15.75">
      <c r="A25" s="4">
        <v>23</v>
      </c>
      <c r="B25" s="4"/>
      <c r="C25" s="4">
        <v>8</v>
      </c>
      <c r="D25" s="4">
        <v>2</v>
      </c>
      <c r="E25" s="4">
        <v>2</v>
      </c>
      <c r="F25" s="12">
        <f t="shared" si="3"/>
        <v>4.9770305738797038</v>
      </c>
      <c r="G25" s="12">
        <f t="shared" si="4"/>
        <v>2.0719099107783006</v>
      </c>
      <c r="H25" s="12">
        <f t="shared" si="5"/>
        <v>2.1213868321537315</v>
      </c>
      <c r="I25" s="20">
        <f t="shared" si="6"/>
        <v>2</v>
      </c>
      <c r="J25" s="4"/>
      <c r="K25" s="17">
        <f t="shared" si="0"/>
        <v>2.9051206631014033</v>
      </c>
      <c r="L25" s="17">
        <f t="shared" si="1"/>
        <v>2.8556437417259724</v>
      </c>
      <c r="M25" s="17">
        <f t="shared" si="2"/>
        <v>4.9476921375430916E-2</v>
      </c>
      <c r="P25" s="6" t="s">
        <v>136</v>
      </c>
      <c r="Q25" s="134">
        <f>AVERAGE(I16:I22)</f>
        <v>3</v>
      </c>
    </row>
    <row r="26" spans="1:17" ht="15.75">
      <c r="A26" s="4">
        <v>24</v>
      </c>
      <c r="B26" s="4"/>
      <c r="C26" s="4">
        <v>20</v>
      </c>
      <c r="D26" s="4">
        <v>2</v>
      </c>
      <c r="E26" s="4">
        <v>4</v>
      </c>
      <c r="F26" s="12">
        <f t="shared" si="3"/>
        <v>2.4022558842332624</v>
      </c>
      <c r="G26" s="12">
        <f t="shared" si="4"/>
        <v>2.7989123993517082</v>
      </c>
      <c r="H26" s="12">
        <f t="shared" si="5"/>
        <v>3.9033109062083802</v>
      </c>
      <c r="I26" s="20">
        <f t="shared" si="6"/>
        <v>1</v>
      </c>
      <c r="J26" s="4"/>
      <c r="K26" s="17">
        <f t="shared" si="0"/>
        <v>0.3966565151184458</v>
      </c>
      <c r="L26" s="17">
        <f t="shared" si="1"/>
        <v>1.5010550219751178</v>
      </c>
      <c r="M26" s="17">
        <f t="shared" si="2"/>
        <v>1.104398506856672</v>
      </c>
      <c r="P26" s="6" t="s">
        <v>137</v>
      </c>
      <c r="Q26" s="11">
        <f>AVERAGE(Q23:Q25)</f>
        <v>2.0476190476190474</v>
      </c>
    </row>
    <row r="27" spans="1:17" ht="15.75">
      <c r="A27" s="4">
        <v>25</v>
      </c>
      <c r="B27" s="4"/>
      <c r="C27" s="4">
        <v>7</v>
      </c>
      <c r="D27" s="4">
        <v>3</v>
      </c>
      <c r="E27" s="4">
        <v>8</v>
      </c>
      <c r="F27" s="12">
        <f t="shared" si="3"/>
        <v>8.1483638439464237</v>
      </c>
      <c r="G27" s="12">
        <f t="shared" si="4"/>
        <v>3.5362566496703236</v>
      </c>
      <c r="H27" s="12">
        <f t="shared" si="5"/>
        <v>1.7469786932703633</v>
      </c>
      <c r="I27" s="20">
        <f t="shared" si="6"/>
        <v>3</v>
      </c>
      <c r="J27" s="4"/>
      <c r="K27" s="17">
        <f t="shared" si="0"/>
        <v>4.6121071942761001</v>
      </c>
      <c r="L27" s="17">
        <f t="shared" si="1"/>
        <v>6.4013851506760604</v>
      </c>
      <c r="M27" s="17">
        <f t="shared" si="2"/>
        <v>1.7892779563999603</v>
      </c>
    </row>
    <row r="28" spans="1:17" ht="15.75">
      <c r="A28" s="4">
        <v>26</v>
      </c>
      <c r="B28" s="4"/>
      <c r="C28" s="4">
        <v>15</v>
      </c>
      <c r="D28" s="4">
        <v>3</v>
      </c>
      <c r="E28" s="4">
        <v>1</v>
      </c>
      <c r="F28" s="12">
        <f t="shared" si="3"/>
        <v>2.6848339489311686</v>
      </c>
      <c r="G28" s="12">
        <f t="shared" si="4"/>
        <v>2.8502588776303908</v>
      </c>
      <c r="H28" s="12">
        <f t="shared" si="5"/>
        <v>3.6466242406214433</v>
      </c>
      <c r="I28" s="20">
        <f t="shared" si="6"/>
        <v>1</v>
      </c>
      <c r="J28" s="4"/>
      <c r="K28" s="17">
        <f t="shared" si="0"/>
        <v>0.16542492869922221</v>
      </c>
      <c r="L28" s="17">
        <f t="shared" si="1"/>
        <v>0.96179029169027475</v>
      </c>
      <c r="M28" s="17">
        <f t="shared" si="2"/>
        <v>0.79636536299105254</v>
      </c>
    </row>
    <row r="29" spans="1:17" ht="15.75">
      <c r="A29" s="4">
        <v>27</v>
      </c>
      <c r="B29" s="4"/>
      <c r="C29" s="4">
        <v>6</v>
      </c>
      <c r="D29" s="4">
        <v>2</v>
      </c>
      <c r="E29" s="4">
        <v>10</v>
      </c>
      <c r="F29" s="12">
        <f t="shared" si="3"/>
        <v>9.8625976970235065</v>
      </c>
      <c r="G29" s="12">
        <f t="shared" si="4"/>
        <v>4.7964568320189178</v>
      </c>
      <c r="H29" s="12">
        <f t="shared" si="5"/>
        <v>0.47178930375015743</v>
      </c>
      <c r="I29" s="20">
        <f t="shared" si="6"/>
        <v>3</v>
      </c>
      <c r="J29" s="4"/>
      <c r="K29" s="17">
        <f t="shared" si="0"/>
        <v>5.0661408650045887</v>
      </c>
      <c r="L29" s="17">
        <f t="shared" si="1"/>
        <v>9.3908083932733497</v>
      </c>
      <c r="M29" s="17">
        <f t="shared" si="2"/>
        <v>4.3246675282687601</v>
      </c>
    </row>
    <row r="30" spans="1:17" ht="15.75">
      <c r="A30" s="4">
        <v>28</v>
      </c>
      <c r="B30" s="4"/>
      <c r="C30" s="4">
        <v>3</v>
      </c>
      <c r="D30" s="4">
        <v>3</v>
      </c>
      <c r="E30" s="4">
        <v>5</v>
      </c>
      <c r="F30" s="12">
        <f t="shared" si="3"/>
        <v>7.4972217076283219</v>
      </c>
      <c r="G30" s="12">
        <f t="shared" si="4"/>
        <v>3.3408429671286437</v>
      </c>
      <c r="H30" s="12">
        <f t="shared" si="5"/>
        <v>2.3475573901467599</v>
      </c>
      <c r="I30" s="20">
        <f t="shared" si="6"/>
        <v>3</v>
      </c>
      <c r="J30" s="4"/>
      <c r="K30" s="17">
        <f t="shared" si="0"/>
        <v>4.1563787404996777</v>
      </c>
      <c r="L30" s="17">
        <f t="shared" si="1"/>
        <v>5.1496643174815624</v>
      </c>
      <c r="M30" s="17">
        <f t="shared" si="2"/>
        <v>0.9932855769818838</v>
      </c>
    </row>
  </sheetData>
  <mergeCells count="2">
    <mergeCell ref="K1:M1"/>
    <mergeCell ref="F1:H1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5DE53-A98C-4689-A93A-AF5C98E6ECCE}">
  <dimension ref="A2:AB53"/>
  <sheetViews>
    <sheetView showGridLines="0" topLeftCell="I1" zoomScale="82" zoomScaleNormal="82" workbookViewId="0">
      <selection activeCell="P11" sqref="P11"/>
    </sheetView>
  </sheetViews>
  <sheetFormatPr defaultRowHeight="15"/>
  <cols>
    <col min="10" max="10" width="26.140625" bestFit="1" customWidth="1"/>
    <col min="15" max="15" width="16.28515625" bestFit="1" customWidth="1"/>
    <col min="20" max="20" width="26.140625" bestFit="1" customWidth="1"/>
    <col min="25" max="25" width="19.85546875" bestFit="1" customWidth="1"/>
  </cols>
  <sheetData>
    <row r="2" spans="1:25">
      <c r="A2" s="5" t="s">
        <v>31</v>
      </c>
      <c r="B2" s="5" t="s">
        <v>59</v>
      </c>
      <c r="C2" s="5" t="s">
        <v>32</v>
      </c>
      <c r="D2" s="5" t="s">
        <v>33</v>
      </c>
      <c r="E2" s="5" t="s">
        <v>34</v>
      </c>
    </row>
    <row r="3" spans="1:25">
      <c r="A3" s="7">
        <v>1</v>
      </c>
      <c r="B3" s="7" t="s">
        <v>35</v>
      </c>
      <c r="C3" s="7">
        <v>46845</v>
      </c>
      <c r="D3" s="7">
        <v>2550</v>
      </c>
      <c r="E3" s="7">
        <v>980</v>
      </c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5">
      <c r="A4" s="7">
        <v>2</v>
      </c>
      <c r="B4" s="7" t="s">
        <v>36</v>
      </c>
      <c r="C4" s="7">
        <v>48459</v>
      </c>
      <c r="D4" s="7">
        <v>2595</v>
      </c>
      <c r="E4" s="7">
        <v>945</v>
      </c>
      <c r="L4" s="23"/>
      <c r="M4" s="24"/>
      <c r="N4" s="24"/>
      <c r="O4" s="23"/>
      <c r="P4" s="23"/>
      <c r="Q4" s="23"/>
      <c r="R4" s="23"/>
      <c r="S4" s="23"/>
      <c r="T4" s="23"/>
      <c r="U4" s="23"/>
    </row>
    <row r="5" spans="1:25">
      <c r="A5" s="7">
        <v>3</v>
      </c>
      <c r="B5" s="7" t="s">
        <v>37</v>
      </c>
      <c r="C5" s="7">
        <v>54845</v>
      </c>
      <c r="D5" s="7">
        <v>2575</v>
      </c>
      <c r="E5" s="7">
        <v>930</v>
      </c>
      <c r="L5" s="23"/>
      <c r="M5" s="22"/>
      <c r="N5" s="22"/>
      <c r="O5" s="23"/>
      <c r="P5" s="23"/>
      <c r="Q5" s="23"/>
      <c r="R5" s="23"/>
      <c r="S5" s="23"/>
      <c r="T5" s="23"/>
      <c r="U5" s="23"/>
    </row>
    <row r="6" spans="1:25">
      <c r="A6" s="7">
        <v>4</v>
      </c>
      <c r="B6" s="7" t="s">
        <v>38</v>
      </c>
      <c r="C6" s="7">
        <v>58458</v>
      </c>
      <c r="D6" s="7">
        <v>2378</v>
      </c>
      <c r="E6" s="7">
        <v>995</v>
      </c>
      <c r="J6" t="s">
        <v>60</v>
      </c>
      <c r="S6" s="23"/>
      <c r="T6" t="s">
        <v>60</v>
      </c>
    </row>
    <row r="7" spans="1:25" ht="15.75" thickBot="1">
      <c r="A7" s="7">
        <v>5</v>
      </c>
      <c r="B7" s="7" t="s">
        <v>39</v>
      </c>
      <c r="C7" s="7">
        <v>58459</v>
      </c>
      <c r="D7" s="7">
        <v>2590</v>
      </c>
      <c r="E7" s="7">
        <v>985</v>
      </c>
      <c r="S7" s="23"/>
    </row>
    <row r="8" spans="1:25">
      <c r="A8" s="7">
        <v>6</v>
      </c>
      <c r="B8" s="7" t="s">
        <v>40</v>
      </c>
      <c r="C8" s="7">
        <v>58845</v>
      </c>
      <c r="D8" s="7">
        <v>2680</v>
      </c>
      <c r="E8" s="7">
        <v>1010</v>
      </c>
      <c r="J8" s="28" t="s">
        <v>61</v>
      </c>
      <c r="K8" s="28"/>
      <c r="S8" s="23"/>
      <c r="T8" s="28" t="s">
        <v>61</v>
      </c>
      <c r="U8" s="28"/>
    </row>
    <row r="9" spans="1:25">
      <c r="A9" s="7">
        <v>7</v>
      </c>
      <c r="B9" s="7" t="s">
        <v>41</v>
      </c>
      <c r="C9" s="7">
        <v>60845</v>
      </c>
      <c r="D9" s="7">
        <v>2590</v>
      </c>
      <c r="E9" s="7">
        <v>998</v>
      </c>
      <c r="J9" s="22" t="s">
        <v>62</v>
      </c>
      <c r="K9" s="22">
        <v>6.9190304867305749E-2</v>
      </c>
      <c r="S9" s="23"/>
      <c r="T9" s="22" t="s">
        <v>62</v>
      </c>
      <c r="U9" s="22">
        <v>0.94030472836804324</v>
      </c>
    </row>
    <row r="10" spans="1:25">
      <c r="A10" s="7">
        <v>8</v>
      </c>
      <c r="B10" s="7" t="s">
        <v>42</v>
      </c>
      <c r="C10" s="7">
        <v>62845</v>
      </c>
      <c r="D10" s="7">
        <v>2450</v>
      </c>
      <c r="E10" s="7">
        <v>1025</v>
      </c>
      <c r="J10" s="22" t="s">
        <v>63</v>
      </c>
      <c r="K10" s="22">
        <v>4.7872982876307132E-3</v>
      </c>
      <c r="S10" s="23"/>
      <c r="T10" s="22" t="s">
        <v>63</v>
      </c>
      <c r="U10" s="22">
        <v>0.88417298219129958</v>
      </c>
    </row>
    <row r="11" spans="1:25">
      <c r="A11" s="7">
        <v>9</v>
      </c>
      <c r="B11" s="7" t="s">
        <v>43</v>
      </c>
      <c r="C11" s="7">
        <v>63845</v>
      </c>
      <c r="D11" s="7">
        <v>2700</v>
      </c>
      <c r="E11" s="7">
        <v>1100</v>
      </c>
      <c r="J11" s="22" t="s">
        <v>64</v>
      </c>
      <c r="K11" s="22">
        <v>-4.0449642699295164E-2</v>
      </c>
      <c r="S11" s="23"/>
      <c r="T11" s="22" t="s">
        <v>64</v>
      </c>
      <c r="U11" s="22">
        <v>0.87890811774544952</v>
      </c>
    </row>
    <row r="12" spans="1:25">
      <c r="A12" s="7">
        <v>10</v>
      </c>
      <c r="B12" s="7" t="s">
        <v>44</v>
      </c>
      <c r="C12" s="7">
        <v>65845</v>
      </c>
      <c r="D12" s="7">
        <v>2640</v>
      </c>
      <c r="E12" s="7">
        <v>1045</v>
      </c>
      <c r="J12" s="22" t="s">
        <v>65</v>
      </c>
      <c r="K12" s="22">
        <v>12224.78098158078</v>
      </c>
      <c r="S12" s="23"/>
      <c r="T12" s="22" t="s">
        <v>65</v>
      </c>
      <c r="U12" s="22">
        <v>4170.4994603894847</v>
      </c>
    </row>
    <row r="13" spans="1:25" ht="15.75" thickBot="1">
      <c r="A13" s="7">
        <v>11</v>
      </c>
      <c r="B13" s="7" t="s">
        <v>45</v>
      </c>
      <c r="C13" s="7">
        <v>68453</v>
      </c>
      <c r="D13" s="7">
        <v>2395</v>
      </c>
      <c r="E13" s="7">
        <v>1038</v>
      </c>
      <c r="J13" s="26" t="s">
        <v>66</v>
      </c>
      <c r="K13" s="26">
        <v>24</v>
      </c>
      <c r="S13" s="23"/>
      <c r="T13" s="26" t="s">
        <v>66</v>
      </c>
      <c r="U13" s="26">
        <v>24</v>
      </c>
    </row>
    <row r="14" spans="1:25">
      <c r="A14" s="7">
        <v>12</v>
      </c>
      <c r="B14" s="7" t="s">
        <v>46</v>
      </c>
      <c r="C14" s="7">
        <v>68457</v>
      </c>
      <c r="D14" s="7">
        <v>2487</v>
      </c>
      <c r="E14" s="7">
        <v>1095</v>
      </c>
      <c r="S14" s="23"/>
    </row>
    <row r="15" spans="1:25" ht="15.75" thickBot="1">
      <c r="A15" s="7">
        <v>13</v>
      </c>
      <c r="B15" s="7" t="s">
        <v>47</v>
      </c>
      <c r="C15" s="7">
        <v>68458</v>
      </c>
      <c r="D15" s="7">
        <v>2565</v>
      </c>
      <c r="E15" s="7">
        <v>1150</v>
      </c>
      <c r="J15" t="s">
        <v>67</v>
      </c>
      <c r="S15" s="23"/>
      <c r="T15" t="s">
        <v>67</v>
      </c>
    </row>
    <row r="16" spans="1:25">
      <c r="A16" s="7">
        <v>14</v>
      </c>
      <c r="B16" s="7" t="s">
        <v>48</v>
      </c>
      <c r="C16" s="7">
        <v>69845</v>
      </c>
      <c r="D16" s="7">
        <v>2585</v>
      </c>
      <c r="E16" s="7">
        <v>1030</v>
      </c>
      <c r="J16" s="27"/>
      <c r="K16" s="27" t="s">
        <v>72</v>
      </c>
      <c r="L16" s="27" t="s">
        <v>73</v>
      </c>
      <c r="M16" s="27" t="s">
        <v>74</v>
      </c>
      <c r="N16" s="27" t="s">
        <v>75</v>
      </c>
      <c r="O16" s="27" t="s">
        <v>76</v>
      </c>
      <c r="S16" s="23"/>
      <c r="T16" s="27"/>
      <c r="U16" s="27" t="s">
        <v>72</v>
      </c>
      <c r="V16" s="27" t="s">
        <v>73</v>
      </c>
      <c r="W16" s="27" t="s">
        <v>74</v>
      </c>
      <c r="X16" s="27" t="s">
        <v>75</v>
      </c>
      <c r="Y16" s="27" t="s">
        <v>76</v>
      </c>
    </row>
    <row r="17" spans="1:28">
      <c r="A17" s="7">
        <v>15</v>
      </c>
      <c r="B17" s="7" t="s">
        <v>49</v>
      </c>
      <c r="C17" s="7">
        <v>71845</v>
      </c>
      <c r="D17" s="7">
        <v>2390</v>
      </c>
      <c r="E17" s="7">
        <v>1085</v>
      </c>
      <c r="J17" s="22" t="s">
        <v>68</v>
      </c>
      <c r="K17" s="22">
        <v>1</v>
      </c>
      <c r="L17" s="22">
        <v>15815372.785711765</v>
      </c>
      <c r="M17" s="22">
        <v>15815372.785711765</v>
      </c>
      <c r="N17" s="22">
        <v>0.10582718864686963</v>
      </c>
      <c r="O17" s="31">
        <v>0.74801936889749054</v>
      </c>
      <c r="S17" s="25"/>
      <c r="T17" s="22" t="s">
        <v>68</v>
      </c>
      <c r="U17" s="22">
        <v>1</v>
      </c>
      <c r="V17" s="22">
        <v>2920963867.3529353</v>
      </c>
      <c r="W17" s="22">
        <v>2920963867.3529353</v>
      </c>
      <c r="X17" s="22">
        <v>167.9384134739197</v>
      </c>
      <c r="Y17" s="32">
        <v>8.9555742331999133E-12</v>
      </c>
    </row>
    <row r="18" spans="1:28">
      <c r="A18" s="7">
        <v>16</v>
      </c>
      <c r="B18" s="7" t="s">
        <v>50</v>
      </c>
      <c r="C18" s="7">
        <v>78450</v>
      </c>
      <c r="D18" s="7">
        <v>2690</v>
      </c>
      <c r="E18" s="7">
        <v>1175</v>
      </c>
      <c r="J18" s="22" t="s">
        <v>69</v>
      </c>
      <c r="K18" s="22">
        <v>22</v>
      </c>
      <c r="L18" s="22">
        <v>3287795941.0476213</v>
      </c>
      <c r="M18" s="22">
        <v>149445270.04761913</v>
      </c>
      <c r="N18" s="22"/>
      <c r="O18" s="22"/>
      <c r="S18" s="22"/>
      <c r="T18" s="22" t="s">
        <v>69</v>
      </c>
      <c r="U18" s="22">
        <v>22</v>
      </c>
      <c r="V18" s="22">
        <v>382647446.4803977</v>
      </c>
      <c r="W18" s="22">
        <v>17393065.749108985</v>
      </c>
      <c r="X18" s="22"/>
      <c r="Y18" s="22"/>
    </row>
    <row r="19" spans="1:28" ht="15.75" thickBot="1">
      <c r="A19" s="7">
        <v>17</v>
      </c>
      <c r="B19" s="7" t="s">
        <v>51</v>
      </c>
      <c r="C19" s="7">
        <v>78451</v>
      </c>
      <c r="D19" s="7">
        <v>2630</v>
      </c>
      <c r="E19" s="7">
        <v>1190</v>
      </c>
      <c r="J19" s="26" t="s">
        <v>70</v>
      </c>
      <c r="K19" s="26">
        <v>23</v>
      </c>
      <c r="L19" s="26">
        <v>3303611313.833333</v>
      </c>
      <c r="M19" s="26"/>
      <c r="N19" s="26"/>
      <c r="O19" s="26"/>
      <c r="S19" s="22"/>
      <c r="T19" s="26" t="s">
        <v>70</v>
      </c>
      <c r="U19" s="26">
        <v>23</v>
      </c>
      <c r="V19" s="26">
        <v>3303611313.833333</v>
      </c>
      <c r="W19" s="26"/>
      <c r="X19" s="26"/>
      <c r="Y19" s="26"/>
    </row>
    <row r="20" spans="1:28" ht="15.75" thickBot="1">
      <c r="A20" s="7">
        <v>18</v>
      </c>
      <c r="B20" s="7" t="s">
        <v>52</v>
      </c>
      <c r="C20" s="7">
        <v>78453</v>
      </c>
      <c r="D20" s="7">
        <v>2610</v>
      </c>
      <c r="E20" s="7">
        <v>1165</v>
      </c>
      <c r="S20" s="22"/>
    </row>
    <row r="21" spans="1:28">
      <c r="A21" s="7">
        <v>19</v>
      </c>
      <c r="B21" s="7" t="s">
        <v>53</v>
      </c>
      <c r="C21" s="7">
        <v>84534</v>
      </c>
      <c r="D21" s="7">
        <v>2295</v>
      </c>
      <c r="E21" s="7">
        <v>1200</v>
      </c>
      <c r="J21" s="27"/>
      <c r="K21" s="27" t="s">
        <v>77</v>
      </c>
      <c r="L21" s="27" t="s">
        <v>65</v>
      </c>
      <c r="M21" s="27" t="s">
        <v>78</v>
      </c>
      <c r="N21" s="27" t="s">
        <v>79</v>
      </c>
      <c r="O21" s="27" t="s">
        <v>80</v>
      </c>
      <c r="P21" s="27" t="s">
        <v>81</v>
      </c>
      <c r="Q21" s="27" t="s">
        <v>82</v>
      </c>
      <c r="R21" s="27" t="s">
        <v>83</v>
      </c>
      <c r="S21" s="23"/>
      <c r="T21" s="27"/>
      <c r="U21" s="27" t="s">
        <v>77</v>
      </c>
      <c r="V21" s="27" t="s">
        <v>65</v>
      </c>
      <c r="W21" s="27" t="s">
        <v>78</v>
      </c>
      <c r="X21" s="27" t="s">
        <v>79</v>
      </c>
      <c r="Y21" s="27" t="s">
        <v>80</v>
      </c>
      <c r="Z21" s="27" t="s">
        <v>81</v>
      </c>
      <c r="AA21" s="27" t="s">
        <v>82</v>
      </c>
      <c r="AB21" s="27" t="s">
        <v>83</v>
      </c>
    </row>
    <row r="22" spans="1:28">
      <c r="A22" s="7">
        <v>20</v>
      </c>
      <c r="B22" s="7" t="s">
        <v>54</v>
      </c>
      <c r="C22" s="7">
        <v>84549</v>
      </c>
      <c r="D22" s="7">
        <v>2615</v>
      </c>
      <c r="E22" s="7">
        <v>1195</v>
      </c>
      <c r="J22" s="22" t="s">
        <v>71</v>
      </c>
      <c r="K22" s="22">
        <v>88316.175607675294</v>
      </c>
      <c r="L22" s="22">
        <v>57754.402980457475</v>
      </c>
      <c r="M22" s="22">
        <v>1.5291678391612686</v>
      </c>
      <c r="N22" s="22">
        <v>0.14047501234185755</v>
      </c>
      <c r="O22" s="22">
        <v>-31459.125286371462</v>
      </c>
      <c r="P22" s="22">
        <v>208091.47650172206</v>
      </c>
      <c r="Q22" s="22">
        <v>-31459.125286371462</v>
      </c>
      <c r="R22" s="22">
        <v>208091.47650172206</v>
      </c>
      <c r="S22" s="23"/>
      <c r="T22" s="22" t="s">
        <v>71</v>
      </c>
      <c r="U22" s="22">
        <v>-60330.24175702034</v>
      </c>
      <c r="V22" s="22">
        <v>10058.065690281843</v>
      </c>
      <c r="W22" s="22">
        <v>-5.9981952409906949</v>
      </c>
      <c r="X22" s="22">
        <v>4.8938227773059131E-6</v>
      </c>
      <c r="Y22" s="22">
        <v>-81189.393307305363</v>
      </c>
      <c r="Z22" s="22">
        <v>-39471.090206735316</v>
      </c>
      <c r="AA22" s="22">
        <v>-81189.393307305363</v>
      </c>
      <c r="AB22" s="22">
        <v>-39471.090206735316</v>
      </c>
    </row>
    <row r="23" spans="1:28" ht="15.75" thickBot="1">
      <c r="A23" s="7">
        <v>21</v>
      </c>
      <c r="B23" s="7" t="s">
        <v>55</v>
      </c>
      <c r="C23" s="7">
        <v>84567</v>
      </c>
      <c r="D23" s="7">
        <v>2440</v>
      </c>
      <c r="E23" s="7">
        <v>1210</v>
      </c>
      <c r="J23" s="26" t="s">
        <v>33</v>
      </c>
      <c r="K23" s="26">
        <v>-7.3562085986970462</v>
      </c>
      <c r="L23" s="26">
        <v>22.61285544327691</v>
      </c>
      <c r="M23" s="26">
        <v>-0.32531091074056023</v>
      </c>
      <c r="N23" s="26">
        <v>0.74801936889750986</v>
      </c>
      <c r="O23" s="26">
        <v>-54.252400490915981</v>
      </c>
      <c r="P23" s="26">
        <v>39.539983293521892</v>
      </c>
      <c r="Q23" s="26">
        <v>-54.252400490915981</v>
      </c>
      <c r="R23" s="26">
        <v>39.539983293521892</v>
      </c>
      <c r="S23" s="23"/>
      <c r="T23" s="26" t="s">
        <v>34</v>
      </c>
      <c r="U23" s="26">
        <v>119.24329771111277</v>
      </c>
      <c r="V23" s="26">
        <v>9.2015068772113153</v>
      </c>
      <c r="W23" s="26">
        <v>12.959105427224506</v>
      </c>
      <c r="X23" s="26">
        <v>8.9555742331999133E-12</v>
      </c>
      <c r="Y23" s="26">
        <v>100.16054041433055</v>
      </c>
      <c r="Z23" s="26">
        <v>138.32605500789501</v>
      </c>
      <c r="AA23" s="26">
        <v>100.16054041433055</v>
      </c>
      <c r="AB23" s="26">
        <v>138.32605500789501</v>
      </c>
    </row>
    <row r="24" spans="1:28">
      <c r="A24" s="7">
        <v>22</v>
      </c>
      <c r="B24" s="7" t="s">
        <v>56</v>
      </c>
      <c r="C24" s="7">
        <v>84568</v>
      </c>
      <c r="D24" s="7">
        <v>2720</v>
      </c>
      <c r="E24" s="7">
        <v>1189</v>
      </c>
      <c r="S24" s="23"/>
    </row>
    <row r="25" spans="1:28">
      <c r="A25" s="7">
        <v>23</v>
      </c>
      <c r="B25" s="7" t="s">
        <v>57</v>
      </c>
      <c r="C25" s="7">
        <v>84575</v>
      </c>
      <c r="D25" s="7">
        <v>2580</v>
      </c>
      <c r="E25" s="7">
        <v>1205</v>
      </c>
      <c r="S25" s="23"/>
    </row>
    <row r="26" spans="1:28">
      <c r="A26" s="7">
        <v>24</v>
      </c>
      <c r="B26" s="7" t="s">
        <v>58</v>
      </c>
      <c r="C26" s="7">
        <v>84598</v>
      </c>
      <c r="D26" s="7">
        <v>2490</v>
      </c>
      <c r="E26" s="7">
        <v>1200</v>
      </c>
      <c r="S26" s="25"/>
    </row>
    <row r="27" spans="1:28">
      <c r="A27" s="21">
        <v>25</v>
      </c>
      <c r="B27" s="21"/>
      <c r="C27" s="29">
        <f>$U$22+E25*$U$23</f>
        <v>83357.931984870564</v>
      </c>
      <c r="D27" s="21">
        <v>2695</v>
      </c>
      <c r="E27" s="21">
        <v>1120</v>
      </c>
      <c r="J27" t="s">
        <v>84</v>
      </c>
      <c r="S27" s="22"/>
      <c r="T27" t="s">
        <v>84</v>
      </c>
    </row>
    <row r="28" spans="1:28" ht="15.75" thickBot="1">
      <c r="A28" s="21">
        <v>26</v>
      </c>
      <c r="B28" s="21"/>
      <c r="C28" s="29">
        <f t="shared" ref="C28:C31" si="0">$U$22+E26*$U$23</f>
        <v>82761.715496314995</v>
      </c>
      <c r="D28" s="21">
        <v>2584</v>
      </c>
      <c r="E28" s="21">
        <v>1185</v>
      </c>
      <c r="S28" s="22"/>
    </row>
    <row r="29" spans="1:28">
      <c r="A29" s="21">
        <v>27</v>
      </c>
      <c r="B29" s="21"/>
      <c r="C29" s="29">
        <f t="shared" si="0"/>
        <v>73222.251679425957</v>
      </c>
      <c r="D29" s="21">
        <v>2710</v>
      </c>
      <c r="E29" s="21">
        <v>1178</v>
      </c>
      <c r="J29" s="27" t="s">
        <v>85</v>
      </c>
      <c r="K29" s="27" t="s">
        <v>86</v>
      </c>
      <c r="L29" s="27" t="s">
        <v>87</v>
      </c>
      <c r="M29" s="27" t="s">
        <v>88</v>
      </c>
      <c r="S29" s="22"/>
      <c r="T29" s="27" t="s">
        <v>85</v>
      </c>
      <c r="U29" s="27" t="s">
        <v>86</v>
      </c>
      <c r="V29" s="27" t="s">
        <v>87</v>
      </c>
      <c r="W29" s="27" t="s">
        <v>88</v>
      </c>
    </row>
    <row r="30" spans="1:28">
      <c r="A30" s="21">
        <v>28</v>
      </c>
      <c r="B30" s="21"/>
      <c r="C30" s="29">
        <f t="shared" si="0"/>
        <v>80973.06603064829</v>
      </c>
      <c r="D30" s="21">
        <v>2705</v>
      </c>
      <c r="E30" s="21">
        <v>1205</v>
      </c>
      <c r="F30" t="s">
        <v>89</v>
      </c>
      <c r="J30" s="22">
        <v>1</v>
      </c>
      <c r="K30" s="22">
        <v>69557.84368099783</v>
      </c>
      <c r="L30" s="22">
        <v>-22712.84368099783</v>
      </c>
      <c r="M30" s="22">
        <v>-1.8996911628832411</v>
      </c>
      <c r="S30" s="22"/>
      <c r="T30" s="22">
        <v>1</v>
      </c>
      <c r="U30" s="22">
        <v>56528.189999870185</v>
      </c>
      <c r="V30" s="22">
        <v>-9683.1899998701847</v>
      </c>
      <c r="W30" s="22">
        <v>-2.3740122836475166</v>
      </c>
    </row>
    <row r="31" spans="1:28">
      <c r="A31" s="21">
        <v>29</v>
      </c>
      <c r="B31" s="21"/>
      <c r="C31" s="29">
        <f t="shared" si="0"/>
        <v>80138.362946670517</v>
      </c>
      <c r="D31" s="21">
        <v>2715</v>
      </c>
      <c r="E31" s="21">
        <v>1195</v>
      </c>
      <c r="J31" s="22">
        <v>2</v>
      </c>
      <c r="K31" s="22">
        <v>69226.814294056458</v>
      </c>
      <c r="L31" s="22">
        <v>-20767.814294056458</v>
      </c>
      <c r="M31" s="22">
        <v>-1.7370098540248513</v>
      </c>
      <c r="S31" s="22"/>
      <c r="T31" s="22">
        <v>2</v>
      </c>
      <c r="U31" s="22">
        <v>52354.674579981234</v>
      </c>
      <c r="V31" s="22">
        <v>-3895.6745799812343</v>
      </c>
      <c r="W31" s="22">
        <v>-0.9550963376834305</v>
      </c>
    </row>
    <row r="32" spans="1:28">
      <c r="J32" s="22">
        <v>3</v>
      </c>
      <c r="K32" s="22">
        <v>69373.938466030406</v>
      </c>
      <c r="L32" s="22">
        <v>-14528.938466030406</v>
      </c>
      <c r="M32" s="22">
        <v>-1.2151933239906751</v>
      </c>
      <c r="S32" s="22"/>
      <c r="T32" s="22">
        <v>3</v>
      </c>
      <c r="U32" s="22">
        <v>50566.025114314543</v>
      </c>
      <c r="V32" s="22">
        <v>4278.9748856854567</v>
      </c>
      <c r="W32" s="22">
        <v>1.0490694636966422</v>
      </c>
    </row>
    <row r="33" spans="10:23">
      <c r="J33" s="22">
        <v>4</v>
      </c>
      <c r="K33" s="22">
        <v>70823.11155997371</v>
      </c>
      <c r="L33" s="22">
        <v>-12365.11155997371</v>
      </c>
      <c r="M33" s="22">
        <v>-1.0342118973944128</v>
      </c>
      <c r="S33" s="22"/>
      <c r="T33" s="22">
        <v>4</v>
      </c>
      <c r="U33" s="22">
        <v>58316.839465536876</v>
      </c>
      <c r="V33" s="22">
        <v>141.16053446312435</v>
      </c>
      <c r="W33" s="22">
        <v>3.460810360905843E-2</v>
      </c>
    </row>
    <row r="34" spans="10:23">
      <c r="J34" s="22">
        <v>5</v>
      </c>
      <c r="K34" s="22">
        <v>69263.595337049948</v>
      </c>
      <c r="L34" s="22">
        <v>-10804.595337049948</v>
      </c>
      <c r="M34" s="22">
        <v>-0.90369108195357117</v>
      </c>
      <c r="S34" s="22"/>
      <c r="T34" s="22">
        <v>5</v>
      </c>
      <c r="U34" s="22">
        <v>57124.406488425739</v>
      </c>
      <c r="V34" s="22">
        <v>1334.5935115742614</v>
      </c>
      <c r="W34" s="22">
        <v>0.32720016752702841</v>
      </c>
    </row>
    <row r="35" spans="10:23">
      <c r="J35" s="22">
        <v>6</v>
      </c>
      <c r="K35" s="22">
        <v>68601.536563167203</v>
      </c>
      <c r="L35" s="22">
        <v>-9756.536563167203</v>
      </c>
      <c r="M35" s="22">
        <v>-0.81603195749999113</v>
      </c>
      <c r="S35" s="22"/>
      <c r="T35" s="22">
        <v>6</v>
      </c>
      <c r="U35" s="22">
        <v>60105.488931203567</v>
      </c>
      <c r="V35" s="22">
        <v>-1260.4889312035666</v>
      </c>
      <c r="W35" s="22">
        <v>-0.3090320654783304</v>
      </c>
    </row>
    <row r="36" spans="10:23">
      <c r="J36" s="22">
        <v>7</v>
      </c>
      <c r="K36" s="22">
        <v>69263.595337049948</v>
      </c>
      <c r="L36" s="22">
        <v>-8418.5953370499483</v>
      </c>
      <c r="M36" s="22">
        <v>-0.70412720618791524</v>
      </c>
      <c r="S36" s="22"/>
      <c r="T36" s="22">
        <v>7</v>
      </c>
      <c r="U36" s="22">
        <v>58674.569358670211</v>
      </c>
      <c r="V36" s="22">
        <v>2170.4306413297891</v>
      </c>
      <c r="W36" s="22">
        <v>0.53212102658224758</v>
      </c>
    </row>
    <row r="37" spans="10:23">
      <c r="J37" s="22">
        <v>8</v>
      </c>
      <c r="K37" s="22">
        <v>70293.464540867528</v>
      </c>
      <c r="L37" s="22">
        <v>-7448.4645408675278</v>
      </c>
      <c r="M37" s="22">
        <v>-0.62298593976470262</v>
      </c>
      <c r="S37" s="22"/>
      <c r="T37" s="22">
        <v>8</v>
      </c>
      <c r="U37" s="22">
        <v>61894.138396870258</v>
      </c>
      <c r="V37" s="22">
        <v>950.86160312974243</v>
      </c>
      <c r="W37" s="22">
        <v>0.23312122615677699</v>
      </c>
    </row>
    <row r="38" spans="10:23">
      <c r="J38" s="22">
        <v>9</v>
      </c>
      <c r="K38" s="22">
        <v>68454.412391193269</v>
      </c>
      <c r="L38" s="22">
        <v>-4609.4123911932693</v>
      </c>
      <c r="M38" s="22">
        <v>-0.38552900326436229</v>
      </c>
      <c r="S38" s="22"/>
      <c r="T38" s="22">
        <v>9</v>
      </c>
      <c r="U38" s="22">
        <v>70837.385725203712</v>
      </c>
      <c r="V38" s="22">
        <v>-6992.3857252037124</v>
      </c>
      <c r="W38" s="22">
        <v>-1.7143120814378017</v>
      </c>
    </row>
    <row r="39" spans="10:23">
      <c r="J39" s="22">
        <v>10</v>
      </c>
      <c r="K39" s="22">
        <v>68895.784907115099</v>
      </c>
      <c r="L39" s="22">
        <v>-3050.7849071150995</v>
      </c>
      <c r="M39" s="22">
        <v>-0.25516616101896722</v>
      </c>
      <c r="S39" s="22"/>
      <c r="T39" s="22">
        <v>10</v>
      </c>
      <c r="U39" s="22">
        <v>64279.004351092502</v>
      </c>
      <c r="V39" s="22">
        <v>1565.9956489074975</v>
      </c>
      <c r="W39" s="22">
        <v>0.38393266131252235</v>
      </c>
    </row>
    <row r="40" spans="10:23">
      <c r="J40" s="22">
        <v>11</v>
      </c>
      <c r="K40" s="22">
        <v>70698.056013795867</v>
      </c>
      <c r="L40" s="22">
        <v>-2245.0560137958673</v>
      </c>
      <c r="M40" s="22">
        <v>-0.18777538953231229</v>
      </c>
      <c r="S40" s="22"/>
      <c r="T40" s="22">
        <v>11</v>
      </c>
      <c r="U40" s="22">
        <v>63444.301267114715</v>
      </c>
      <c r="V40" s="22">
        <v>5008.6987328852847</v>
      </c>
      <c r="W40" s="22">
        <v>1.2279746981231214</v>
      </c>
    </row>
    <row r="41" spans="10:23">
      <c r="J41" s="22">
        <v>12</v>
      </c>
      <c r="K41" s="22">
        <v>70021.284822715737</v>
      </c>
      <c r="L41" s="22">
        <v>-1564.2848227157374</v>
      </c>
      <c r="M41" s="22">
        <v>-0.13083601928857688</v>
      </c>
      <c r="S41" s="22"/>
      <c r="T41" s="22">
        <v>12</v>
      </c>
      <c r="U41" s="22">
        <v>70241.169236648144</v>
      </c>
      <c r="V41" s="22">
        <v>-1784.1692366481439</v>
      </c>
      <c r="W41" s="22">
        <v>-0.43742193264466472</v>
      </c>
    </row>
    <row r="42" spans="10:23">
      <c r="J42" s="22">
        <v>13</v>
      </c>
      <c r="K42" s="22">
        <v>69447.500552017373</v>
      </c>
      <c r="L42" s="22">
        <v>-989.50055201737268</v>
      </c>
      <c r="M42" s="22">
        <v>-8.2761343349892241E-2</v>
      </c>
      <c r="S42" s="22"/>
      <c r="T42" s="22">
        <v>13</v>
      </c>
      <c r="U42" s="22">
        <v>76799.550610759339</v>
      </c>
      <c r="V42" s="22">
        <v>-8341.5506107593392</v>
      </c>
      <c r="W42" s="22">
        <v>-2.0450846895367745</v>
      </c>
    </row>
    <row r="43" spans="10:23">
      <c r="J43" s="22">
        <v>14</v>
      </c>
      <c r="K43" s="22">
        <v>69300.376380043424</v>
      </c>
      <c r="L43" s="22">
        <v>544.62361995657557</v>
      </c>
      <c r="M43" s="22">
        <v>4.5552053827349469E-2</v>
      </c>
      <c r="S43" s="22"/>
      <c r="T43" s="22">
        <v>14</v>
      </c>
      <c r="U43" s="22">
        <v>62490.354885425812</v>
      </c>
      <c r="V43" s="22">
        <v>7354.6451145741885</v>
      </c>
      <c r="W43" s="22">
        <v>1.8031266394753585</v>
      </c>
    </row>
    <row r="44" spans="10:23">
      <c r="J44" s="22">
        <v>15</v>
      </c>
      <c r="K44" s="22">
        <v>70734.837056789358</v>
      </c>
      <c r="L44" s="22">
        <v>1110.162943210642</v>
      </c>
      <c r="M44" s="22">
        <v>9.285348687280949E-2</v>
      </c>
      <c r="S44" s="22"/>
      <c r="T44" s="22">
        <v>15</v>
      </c>
      <c r="U44" s="22">
        <v>69048.736259537021</v>
      </c>
      <c r="V44" s="22">
        <v>2796.2637404629786</v>
      </c>
      <c r="W44" s="22">
        <v>0.68555553162400595</v>
      </c>
    </row>
    <row r="45" spans="10:23">
      <c r="J45" s="22">
        <v>16</v>
      </c>
      <c r="K45" s="22">
        <v>68527.974477180236</v>
      </c>
      <c r="L45" s="22">
        <v>9922.0255228197639</v>
      </c>
      <c r="M45" s="22">
        <v>0.82987337333598921</v>
      </c>
      <c r="S45" s="22"/>
      <c r="T45" s="22">
        <v>16</v>
      </c>
      <c r="U45" s="22">
        <v>79780.633053537182</v>
      </c>
      <c r="V45" s="22">
        <v>-1330.6330535371817</v>
      </c>
      <c r="W45" s="22">
        <v>-0.3262291883322565</v>
      </c>
    </row>
    <row r="46" spans="10:23">
      <c r="J46" s="22">
        <v>17</v>
      </c>
      <c r="K46" s="22">
        <v>68969.346993102066</v>
      </c>
      <c r="L46" s="22">
        <v>9481.6530068979337</v>
      </c>
      <c r="M46" s="22">
        <v>0.79304083098140687</v>
      </c>
      <c r="S46" s="22"/>
      <c r="T46" s="22">
        <v>17</v>
      </c>
      <c r="U46" s="22">
        <v>81569.282519203858</v>
      </c>
      <c r="V46" s="22">
        <v>-3118.2825192038581</v>
      </c>
      <c r="W46" s="22">
        <v>-0.76450436318739246</v>
      </c>
    </row>
    <row r="47" spans="10:23">
      <c r="J47" s="22">
        <v>18</v>
      </c>
      <c r="K47" s="22">
        <v>69116.471165076</v>
      </c>
      <c r="L47" s="22">
        <v>9336.528834924</v>
      </c>
      <c r="M47" s="22">
        <v>0.78090271604997363</v>
      </c>
      <c r="S47" s="22"/>
      <c r="T47" s="22">
        <v>18</v>
      </c>
      <c r="U47" s="22">
        <v>78588.200076426045</v>
      </c>
      <c r="V47" s="22">
        <v>-135.20007642604469</v>
      </c>
      <c r="W47" s="22">
        <v>-3.3146787596837007E-2</v>
      </c>
    </row>
    <row r="48" spans="10:23">
      <c r="J48" s="22">
        <v>19</v>
      </c>
      <c r="K48" s="22">
        <v>71433.676873665565</v>
      </c>
      <c r="L48" s="22">
        <v>13100.323126334435</v>
      </c>
      <c r="M48" s="22">
        <v>1.0957046340627636</v>
      </c>
      <c r="S48" s="22"/>
      <c r="T48" s="22">
        <v>19</v>
      </c>
      <c r="U48" s="22">
        <v>82761.715496314995</v>
      </c>
      <c r="V48" s="22">
        <v>1772.2845036850049</v>
      </c>
      <c r="W48" s="22">
        <v>0.43450817157597343</v>
      </c>
    </row>
    <row r="49" spans="10:23">
      <c r="J49" s="22">
        <v>20</v>
      </c>
      <c r="K49" s="22">
        <v>69079.690122082509</v>
      </c>
      <c r="L49" s="22">
        <v>15469.309877917491</v>
      </c>
      <c r="M49" s="22">
        <v>1.2938455300323384</v>
      </c>
      <c r="S49" s="22"/>
      <c r="T49" s="22">
        <v>20</v>
      </c>
      <c r="U49" s="22">
        <v>82165.499007759427</v>
      </c>
      <c r="V49" s="22">
        <v>2383.5009922405734</v>
      </c>
      <c r="W49" s="22">
        <v>0.58435914546146717</v>
      </c>
    </row>
    <row r="50" spans="10:23">
      <c r="J50" s="22">
        <v>21</v>
      </c>
      <c r="K50" s="22">
        <v>70367.026626854495</v>
      </c>
      <c r="L50" s="22">
        <v>14199.973373145505</v>
      </c>
      <c r="M50" s="22">
        <v>1.1876788441383199</v>
      </c>
      <c r="S50" s="22"/>
      <c r="T50" s="22">
        <v>21</v>
      </c>
      <c r="U50" s="22">
        <v>83954.148473426103</v>
      </c>
      <c r="V50" s="22">
        <v>612.85152657389699</v>
      </c>
      <c r="W50" s="22">
        <v>0.15025183355465183</v>
      </c>
    </row>
    <row r="51" spans="10:23">
      <c r="J51" s="22">
        <v>22</v>
      </c>
      <c r="K51" s="22">
        <v>68307.288219219336</v>
      </c>
      <c r="L51" s="22">
        <v>16260.711780780664</v>
      </c>
      <c r="M51" s="22">
        <v>1.3600379990280174</v>
      </c>
      <c r="S51" s="23"/>
      <c r="T51" s="22">
        <v>22</v>
      </c>
      <c r="U51" s="22">
        <v>81450.039221492756</v>
      </c>
      <c r="V51" s="22">
        <v>3117.960778507244</v>
      </c>
      <c r="W51" s="22">
        <v>0.76442548253278164</v>
      </c>
    </row>
    <row r="52" spans="10:23">
      <c r="J52" s="22">
        <v>23</v>
      </c>
      <c r="K52" s="22">
        <v>69337.157423036915</v>
      </c>
      <c r="L52" s="22">
        <v>15237.842576963085</v>
      </c>
      <c r="M52" s="22">
        <v>1.2744857179235887</v>
      </c>
      <c r="S52" s="23"/>
      <c r="T52" s="22">
        <v>23</v>
      </c>
      <c r="U52" s="22">
        <v>83357.931984870564</v>
      </c>
      <c r="V52" s="22">
        <v>1217.0680151294364</v>
      </c>
      <c r="W52" s="22">
        <v>0.29838662857906528</v>
      </c>
    </row>
    <row r="53" spans="10:23" ht="15.75" thickBot="1">
      <c r="J53" s="26">
        <v>24</v>
      </c>
      <c r="K53" s="26">
        <v>69999.216196919646</v>
      </c>
      <c r="L53" s="26">
        <v>14598.783803080354</v>
      </c>
      <c r="M53" s="26">
        <v>1.2210351539009208</v>
      </c>
      <c r="T53" s="26">
        <v>24</v>
      </c>
      <c r="U53" s="26">
        <v>82761.715496314995</v>
      </c>
      <c r="V53" s="26">
        <v>1836.2845036850049</v>
      </c>
      <c r="W53" s="26">
        <v>0.45019894973435698</v>
      </c>
    </row>
  </sheetData>
  <sortState xmlns:xlrd2="http://schemas.microsoft.com/office/spreadsheetml/2017/richdata2" ref="S27:S50">
    <sortCondition ref="S2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C626-0F45-435B-BD6E-99914E6AAF97}">
  <dimension ref="A1:R401"/>
  <sheetViews>
    <sheetView showGridLines="0" topLeftCell="C23" zoomScale="89" zoomScaleNormal="89" workbookViewId="0">
      <selection activeCell="S25" sqref="S25"/>
    </sheetView>
  </sheetViews>
  <sheetFormatPr defaultRowHeight="15"/>
  <cols>
    <col min="4" max="4" width="15.28515625" bestFit="1" customWidth="1"/>
    <col min="9" max="9" width="14.42578125" customWidth="1"/>
    <col min="11" max="11" width="12.5703125" bestFit="1" customWidth="1"/>
    <col min="12" max="12" width="17.140625" customWidth="1"/>
    <col min="13" max="13" width="19.42578125" customWidth="1"/>
    <col min="16" max="17" width="10.5703125" bestFit="1" customWidth="1"/>
  </cols>
  <sheetData>
    <row r="1" spans="1:14">
      <c r="A1" t="s">
        <v>90</v>
      </c>
      <c r="B1" t="s">
        <v>91</v>
      </c>
      <c r="C1" t="s">
        <v>92</v>
      </c>
      <c r="D1" t="s">
        <v>93</v>
      </c>
      <c r="E1" t="s">
        <v>94</v>
      </c>
    </row>
    <row r="2" spans="1:14">
      <c r="A2">
        <v>15624510</v>
      </c>
      <c r="B2" t="s">
        <v>95</v>
      </c>
      <c r="C2">
        <v>19</v>
      </c>
      <c r="D2">
        <v>19000</v>
      </c>
      <c r="E2">
        <v>0</v>
      </c>
    </row>
    <row r="3" spans="1:14">
      <c r="A3">
        <v>15810944</v>
      </c>
      <c r="B3" t="s">
        <v>95</v>
      </c>
      <c r="C3">
        <v>35</v>
      </c>
      <c r="D3">
        <v>20000</v>
      </c>
      <c r="E3">
        <v>0</v>
      </c>
    </row>
    <row r="4" spans="1:14">
      <c r="A4">
        <v>15668575</v>
      </c>
      <c r="B4" t="s">
        <v>96</v>
      </c>
      <c r="C4">
        <v>26</v>
      </c>
      <c r="D4">
        <v>43000</v>
      </c>
      <c r="E4">
        <v>0</v>
      </c>
    </row>
    <row r="5" spans="1:14">
      <c r="A5">
        <v>15603246</v>
      </c>
      <c r="B5" t="s">
        <v>96</v>
      </c>
      <c r="C5">
        <v>27</v>
      </c>
      <c r="D5">
        <v>57000</v>
      </c>
      <c r="E5">
        <v>0</v>
      </c>
    </row>
    <row r="6" spans="1:14" ht="15.75" thickBot="1">
      <c r="A6">
        <v>15804002</v>
      </c>
      <c r="B6" t="s">
        <v>95</v>
      </c>
      <c r="C6">
        <v>19</v>
      </c>
      <c r="D6">
        <v>76000</v>
      </c>
      <c r="E6">
        <v>0</v>
      </c>
    </row>
    <row r="7" spans="1:14">
      <c r="A7">
        <v>15728773</v>
      </c>
      <c r="B7" t="s">
        <v>95</v>
      </c>
      <c r="C7">
        <v>27</v>
      </c>
      <c r="D7">
        <v>58000</v>
      </c>
      <c r="E7">
        <v>0</v>
      </c>
      <c r="H7" s="114" t="s">
        <v>106</v>
      </c>
      <c r="I7" s="115"/>
      <c r="J7" s="115"/>
      <c r="K7" s="115"/>
      <c r="L7" s="115"/>
      <c r="M7" s="116"/>
      <c r="N7" s="33"/>
    </row>
    <row r="8" spans="1:14">
      <c r="A8">
        <v>15598044</v>
      </c>
      <c r="B8" t="s">
        <v>96</v>
      </c>
      <c r="C8">
        <v>27</v>
      </c>
      <c r="D8">
        <v>84000</v>
      </c>
      <c r="E8">
        <v>0</v>
      </c>
      <c r="H8" s="117" t="s">
        <v>98</v>
      </c>
      <c r="I8" s="118"/>
      <c r="J8" s="118"/>
      <c r="K8" s="121" t="s">
        <v>99</v>
      </c>
      <c r="L8" s="122"/>
      <c r="M8" s="123"/>
      <c r="N8" s="33"/>
    </row>
    <row r="9" spans="1:14">
      <c r="A9">
        <v>15694829</v>
      </c>
      <c r="B9" t="s">
        <v>96</v>
      </c>
      <c r="C9">
        <v>32</v>
      </c>
      <c r="D9">
        <v>150000</v>
      </c>
      <c r="E9">
        <v>1</v>
      </c>
      <c r="H9" s="117"/>
      <c r="I9" s="118"/>
      <c r="J9" s="118"/>
      <c r="K9" s="124" t="s">
        <v>94</v>
      </c>
      <c r="L9" s="125"/>
      <c r="M9" s="126" t="s">
        <v>100</v>
      </c>
      <c r="N9" s="33"/>
    </row>
    <row r="10" spans="1:14">
      <c r="A10">
        <v>15600575</v>
      </c>
      <c r="B10" t="s">
        <v>95</v>
      </c>
      <c r="C10">
        <v>25</v>
      </c>
      <c r="D10">
        <v>33000</v>
      </c>
      <c r="E10">
        <v>0</v>
      </c>
      <c r="H10" s="119"/>
      <c r="I10" s="120"/>
      <c r="J10" s="120"/>
      <c r="K10" s="42" t="s">
        <v>101</v>
      </c>
      <c r="L10" s="43" t="s">
        <v>102</v>
      </c>
      <c r="M10" s="127"/>
      <c r="N10" s="33"/>
    </row>
    <row r="11" spans="1:14">
      <c r="A11">
        <v>15727311</v>
      </c>
      <c r="B11" t="s">
        <v>96</v>
      </c>
      <c r="C11">
        <v>35</v>
      </c>
      <c r="D11">
        <v>65000</v>
      </c>
      <c r="E11">
        <v>0</v>
      </c>
      <c r="H11" s="128" t="s">
        <v>103</v>
      </c>
      <c r="I11" s="131" t="s">
        <v>94</v>
      </c>
      <c r="J11" s="34" t="s">
        <v>101</v>
      </c>
      <c r="K11" s="35">
        <v>237</v>
      </c>
      <c r="L11" s="36">
        <v>20</v>
      </c>
      <c r="M11" s="65">
        <v>92.217898832684824</v>
      </c>
      <c r="N11" s="33"/>
    </row>
    <row r="12" spans="1:14">
      <c r="A12">
        <v>15570769</v>
      </c>
      <c r="B12" t="s">
        <v>96</v>
      </c>
      <c r="C12">
        <v>26</v>
      </c>
      <c r="D12">
        <v>80000</v>
      </c>
      <c r="E12">
        <v>0</v>
      </c>
      <c r="H12" s="129"/>
      <c r="I12" s="132"/>
      <c r="J12" s="37" t="s">
        <v>102</v>
      </c>
      <c r="K12" s="38">
        <v>39</v>
      </c>
      <c r="L12" s="39">
        <v>104</v>
      </c>
      <c r="M12" s="66">
        <v>72.727272727272734</v>
      </c>
      <c r="N12" s="33"/>
    </row>
    <row r="13" spans="1:14">
      <c r="A13">
        <v>15606274</v>
      </c>
      <c r="B13" t="s">
        <v>96</v>
      </c>
      <c r="C13">
        <v>26</v>
      </c>
      <c r="D13">
        <v>52000</v>
      </c>
      <c r="E13">
        <v>0</v>
      </c>
      <c r="H13" s="130"/>
      <c r="I13" s="133" t="s">
        <v>104</v>
      </c>
      <c r="J13" s="133"/>
      <c r="K13" s="40"/>
      <c r="L13" s="41"/>
      <c r="M13" s="67">
        <v>85.25</v>
      </c>
      <c r="N13" s="44"/>
    </row>
    <row r="14" spans="1:14" ht="15.75" thickBot="1">
      <c r="A14">
        <v>15746139</v>
      </c>
      <c r="B14" t="s">
        <v>95</v>
      </c>
      <c r="C14">
        <v>20</v>
      </c>
      <c r="D14">
        <v>86000</v>
      </c>
      <c r="E14">
        <v>0</v>
      </c>
      <c r="H14" s="99" t="s">
        <v>105</v>
      </c>
      <c r="I14" s="100"/>
      <c r="J14" s="100"/>
      <c r="K14" s="100"/>
      <c r="L14" s="100"/>
      <c r="M14" s="101"/>
      <c r="N14" s="33"/>
    </row>
    <row r="15" spans="1:14">
      <c r="A15">
        <v>15704987</v>
      </c>
      <c r="B15" t="s">
        <v>95</v>
      </c>
      <c r="C15">
        <v>32</v>
      </c>
      <c r="D15">
        <v>18000</v>
      </c>
      <c r="E15">
        <v>0</v>
      </c>
    </row>
    <row r="16" spans="1:14">
      <c r="A16">
        <v>15628972</v>
      </c>
      <c r="B16" t="s">
        <v>95</v>
      </c>
      <c r="C16">
        <v>18</v>
      </c>
      <c r="D16">
        <v>82000</v>
      </c>
      <c r="E16">
        <v>0</v>
      </c>
    </row>
    <row r="17" spans="1:18" ht="15.75" thickBot="1">
      <c r="A17">
        <v>15697686</v>
      </c>
      <c r="B17" t="s">
        <v>95</v>
      </c>
      <c r="C17">
        <v>29</v>
      </c>
      <c r="D17">
        <v>80000</v>
      </c>
      <c r="E17">
        <v>0</v>
      </c>
      <c r="N17" s="45"/>
    </row>
    <row r="18" spans="1:18">
      <c r="A18">
        <v>15733883</v>
      </c>
      <c r="B18" t="s">
        <v>95</v>
      </c>
      <c r="C18">
        <v>47</v>
      </c>
      <c r="D18">
        <v>25000</v>
      </c>
      <c r="E18">
        <v>1</v>
      </c>
      <c r="H18" s="102" t="s">
        <v>108</v>
      </c>
      <c r="I18" s="103"/>
      <c r="J18" s="103"/>
      <c r="K18" s="103"/>
      <c r="L18" s="103"/>
      <c r="M18" s="103"/>
      <c r="N18" s="103"/>
      <c r="O18" s="103"/>
      <c r="P18" s="103"/>
      <c r="Q18" s="104"/>
      <c r="R18" s="46"/>
    </row>
    <row r="19" spans="1:18">
      <c r="A19">
        <v>15617482</v>
      </c>
      <c r="B19" t="s">
        <v>95</v>
      </c>
      <c r="C19">
        <v>45</v>
      </c>
      <c r="D19">
        <v>26000</v>
      </c>
      <c r="E19">
        <v>1</v>
      </c>
      <c r="H19" s="105" t="s">
        <v>97</v>
      </c>
      <c r="I19" s="106"/>
      <c r="J19" s="109" t="s">
        <v>109</v>
      </c>
      <c r="K19" s="111" t="s">
        <v>110</v>
      </c>
      <c r="L19" s="111" t="s">
        <v>111</v>
      </c>
      <c r="M19" s="111" t="s">
        <v>112</v>
      </c>
      <c r="N19" s="111" t="s">
        <v>113</v>
      </c>
      <c r="O19" s="111" t="s">
        <v>114</v>
      </c>
      <c r="P19" s="111" t="s">
        <v>115</v>
      </c>
      <c r="Q19" s="113"/>
      <c r="R19" s="46"/>
    </row>
    <row r="20" spans="1:18">
      <c r="A20">
        <v>15704583</v>
      </c>
      <c r="B20" t="s">
        <v>95</v>
      </c>
      <c r="C20">
        <v>46</v>
      </c>
      <c r="D20">
        <v>28000</v>
      </c>
      <c r="E20">
        <v>1</v>
      </c>
      <c r="H20" s="107"/>
      <c r="I20" s="108"/>
      <c r="J20" s="110"/>
      <c r="K20" s="112"/>
      <c r="L20" s="112"/>
      <c r="M20" s="112"/>
      <c r="N20" s="112"/>
      <c r="O20" s="112"/>
      <c r="P20" s="47" t="s">
        <v>116</v>
      </c>
      <c r="Q20" s="61" t="s">
        <v>117</v>
      </c>
      <c r="R20" s="46"/>
    </row>
    <row r="21" spans="1:18">
      <c r="A21">
        <v>15621083</v>
      </c>
      <c r="B21" t="s">
        <v>96</v>
      </c>
      <c r="C21">
        <v>48</v>
      </c>
      <c r="D21">
        <v>29000</v>
      </c>
      <c r="E21">
        <v>1</v>
      </c>
      <c r="H21" s="87" t="s">
        <v>121</v>
      </c>
      <c r="I21" s="48" t="s">
        <v>118</v>
      </c>
      <c r="J21" s="49">
        <v>-0.33384338652812573</v>
      </c>
      <c r="K21" s="50">
        <v>0.30522700181198398</v>
      </c>
      <c r="L21" s="50">
        <v>1.1962987613194667</v>
      </c>
      <c r="M21" s="51">
        <v>1</v>
      </c>
      <c r="N21" s="50">
        <v>0.27406269352711654</v>
      </c>
      <c r="O21" s="50">
        <v>0.71616593467815493</v>
      </c>
      <c r="P21" s="50">
        <v>0.39373494787629143</v>
      </c>
      <c r="Q21" s="62">
        <v>1.3026368341440258</v>
      </c>
      <c r="R21" s="46"/>
    </row>
    <row r="22" spans="1:18">
      <c r="A22">
        <v>15649487</v>
      </c>
      <c r="B22" t="s">
        <v>95</v>
      </c>
      <c r="C22">
        <v>45</v>
      </c>
      <c r="D22">
        <v>22000</v>
      </c>
      <c r="E22">
        <v>1</v>
      </c>
      <c r="H22" s="88"/>
      <c r="I22" s="52" t="s">
        <v>92</v>
      </c>
      <c r="J22" s="53">
        <v>0.23696939969592642</v>
      </c>
      <c r="K22" s="54">
        <v>2.6377214639628246E-2</v>
      </c>
      <c r="L22" s="54">
        <v>80.709874136631299</v>
      </c>
      <c r="M22" s="55">
        <v>1</v>
      </c>
      <c r="N22" s="54">
        <v>2.6141265375255636E-19</v>
      </c>
      <c r="O22" s="54">
        <v>1.2674023342850806</v>
      </c>
      <c r="P22" s="54">
        <v>1.2035445673313359</v>
      </c>
      <c r="Q22" s="63">
        <v>1.3346482719065398</v>
      </c>
      <c r="R22" s="46"/>
    </row>
    <row r="23" spans="1:18">
      <c r="A23">
        <v>15736760</v>
      </c>
      <c r="B23" t="s">
        <v>96</v>
      </c>
      <c r="C23">
        <v>47</v>
      </c>
      <c r="D23">
        <v>49000</v>
      </c>
      <c r="E23">
        <v>1</v>
      </c>
      <c r="H23" s="88"/>
      <c r="I23" s="52" t="s">
        <v>93</v>
      </c>
      <c r="J23" s="53">
        <v>3.6441190223111648E-5</v>
      </c>
      <c r="K23" s="54">
        <v>5.4728800709560093E-6</v>
      </c>
      <c r="L23" s="54">
        <v>44.33566670745531</v>
      </c>
      <c r="M23" s="55">
        <v>1</v>
      </c>
      <c r="N23" s="54">
        <v>2.7663000759896279E-11</v>
      </c>
      <c r="O23" s="54">
        <v>1.0000364418542114</v>
      </c>
      <c r="P23" s="54">
        <v>1.0000257148730141</v>
      </c>
      <c r="Q23" s="63">
        <v>1.000047168950474</v>
      </c>
      <c r="R23" s="46"/>
    </row>
    <row r="24" spans="1:18">
      <c r="A24">
        <v>15714658</v>
      </c>
      <c r="B24" t="s">
        <v>95</v>
      </c>
      <c r="C24">
        <v>48</v>
      </c>
      <c r="D24">
        <v>41000</v>
      </c>
      <c r="E24">
        <v>1</v>
      </c>
      <c r="H24" s="89"/>
      <c r="I24" s="56" t="s">
        <v>119</v>
      </c>
      <c r="J24" s="57">
        <v>-12.449790694220765</v>
      </c>
      <c r="K24" s="58">
        <v>1.3091639210629424</v>
      </c>
      <c r="L24" s="58">
        <v>90.434896088972252</v>
      </c>
      <c r="M24" s="59">
        <v>1</v>
      </c>
      <c r="N24" s="58">
        <v>1.9116466212928714E-21</v>
      </c>
      <c r="O24" s="58">
        <v>3.9185428538622712E-6</v>
      </c>
      <c r="P24" s="60"/>
      <c r="Q24" s="64"/>
      <c r="R24" s="46"/>
    </row>
    <row r="25" spans="1:18" ht="15.75" thickBot="1">
      <c r="A25">
        <v>15599081</v>
      </c>
      <c r="B25" t="s">
        <v>96</v>
      </c>
      <c r="C25">
        <v>45</v>
      </c>
      <c r="D25">
        <v>22000</v>
      </c>
      <c r="E25">
        <v>1</v>
      </c>
      <c r="H25" s="90" t="s">
        <v>120</v>
      </c>
      <c r="I25" s="91"/>
      <c r="J25" s="91"/>
      <c r="K25" s="91"/>
      <c r="L25" s="91"/>
      <c r="M25" s="91"/>
      <c r="N25" s="91"/>
      <c r="O25" s="91"/>
      <c r="P25" s="91"/>
      <c r="Q25" s="92"/>
      <c r="R25" s="46"/>
    </row>
    <row r="26" spans="1:18">
      <c r="A26">
        <v>15705113</v>
      </c>
      <c r="B26" t="s">
        <v>95</v>
      </c>
      <c r="C26">
        <v>46</v>
      </c>
      <c r="D26">
        <v>23000</v>
      </c>
      <c r="E26">
        <v>1</v>
      </c>
    </row>
    <row r="27" spans="1:18" ht="15.75" thickBot="1">
      <c r="A27">
        <v>15631159</v>
      </c>
      <c r="B27" t="s">
        <v>95</v>
      </c>
      <c r="C27">
        <v>47</v>
      </c>
      <c r="D27">
        <v>20000</v>
      </c>
      <c r="E27">
        <v>1</v>
      </c>
    </row>
    <row r="28" spans="1:18">
      <c r="A28">
        <v>15792818</v>
      </c>
      <c r="B28" t="s">
        <v>95</v>
      </c>
      <c r="C28">
        <v>49</v>
      </c>
      <c r="D28">
        <v>28000</v>
      </c>
      <c r="E28">
        <v>1</v>
      </c>
      <c r="H28" s="93" t="s">
        <v>122</v>
      </c>
      <c r="I28" s="94"/>
    </row>
    <row r="29" spans="1:18">
      <c r="A29">
        <v>15633531</v>
      </c>
      <c r="B29" t="s">
        <v>96</v>
      </c>
      <c r="C29">
        <v>47</v>
      </c>
      <c r="D29">
        <v>30000</v>
      </c>
      <c r="E29">
        <v>1</v>
      </c>
      <c r="H29" s="68"/>
      <c r="I29" s="69" t="s">
        <v>125</v>
      </c>
    </row>
    <row r="30" spans="1:18">
      <c r="A30">
        <v>15744529</v>
      </c>
      <c r="B30" t="s">
        <v>95</v>
      </c>
      <c r="C30">
        <v>29</v>
      </c>
      <c r="D30">
        <v>43000</v>
      </c>
      <c r="E30">
        <v>0</v>
      </c>
      <c r="H30" s="70" t="s">
        <v>107</v>
      </c>
      <c r="I30" s="71">
        <f>(K11+L12)/(K11+L11+K12+L12)</f>
        <v>0.85250000000000004</v>
      </c>
    </row>
    <row r="31" spans="1:18">
      <c r="A31">
        <v>15669656</v>
      </c>
      <c r="B31" t="s">
        <v>95</v>
      </c>
      <c r="C31">
        <v>31</v>
      </c>
      <c r="D31">
        <v>18000</v>
      </c>
      <c r="E31">
        <v>0</v>
      </c>
      <c r="H31" s="72" t="s">
        <v>123</v>
      </c>
      <c r="I31" s="73">
        <f>K11/(K11+L11)</f>
        <v>0.9221789883268483</v>
      </c>
    </row>
    <row r="32" spans="1:18" ht="15.75" thickBot="1">
      <c r="A32">
        <v>15581198</v>
      </c>
      <c r="B32" t="s">
        <v>95</v>
      </c>
      <c r="C32">
        <v>31</v>
      </c>
      <c r="D32">
        <v>74000</v>
      </c>
      <c r="E32">
        <v>0</v>
      </c>
      <c r="H32" s="74" t="s">
        <v>124</v>
      </c>
      <c r="I32" s="75">
        <f>K11/(K11+K12)</f>
        <v>0.85869565217391308</v>
      </c>
    </row>
    <row r="33" spans="1:17">
      <c r="A33">
        <v>15729054</v>
      </c>
      <c r="B33" t="s">
        <v>96</v>
      </c>
      <c r="C33">
        <v>27</v>
      </c>
      <c r="D33">
        <v>137000</v>
      </c>
      <c r="E33">
        <v>1</v>
      </c>
      <c r="K33" s="95" t="s">
        <v>126</v>
      </c>
      <c r="L33" s="96"/>
      <c r="M33" s="96"/>
      <c r="N33" s="96"/>
      <c r="O33" s="96"/>
      <c r="P33" s="96"/>
      <c r="Q33" s="97"/>
    </row>
    <row r="34" spans="1:17">
      <c r="A34">
        <v>15573452</v>
      </c>
      <c r="B34" t="s">
        <v>96</v>
      </c>
      <c r="C34">
        <v>21</v>
      </c>
      <c r="D34">
        <v>16000</v>
      </c>
      <c r="E34">
        <v>0</v>
      </c>
      <c r="K34" s="85" t="s">
        <v>133</v>
      </c>
      <c r="L34" s="23"/>
      <c r="M34" s="23"/>
      <c r="N34" s="23"/>
      <c r="O34" s="23"/>
      <c r="P34" s="23"/>
      <c r="Q34" s="77"/>
    </row>
    <row r="35" spans="1:17">
      <c r="A35">
        <v>15776733</v>
      </c>
      <c r="B35" t="s">
        <v>96</v>
      </c>
      <c r="C35">
        <v>28</v>
      </c>
      <c r="D35">
        <v>44000</v>
      </c>
      <c r="E35">
        <v>0</v>
      </c>
      <c r="K35" s="76"/>
      <c r="L35" s="23"/>
      <c r="M35" s="23"/>
      <c r="N35" s="23"/>
      <c r="O35" s="23"/>
      <c r="P35" s="23">
        <v>2.7181999999999999</v>
      </c>
      <c r="Q35" s="77" t="s">
        <v>130</v>
      </c>
    </row>
    <row r="36" spans="1:17">
      <c r="A36">
        <v>15724858</v>
      </c>
      <c r="B36" t="s">
        <v>95</v>
      </c>
      <c r="C36">
        <v>27</v>
      </c>
      <c r="D36">
        <v>90000</v>
      </c>
      <c r="E36">
        <v>0</v>
      </c>
      <c r="K36" s="76"/>
      <c r="L36" s="82" t="s">
        <v>127</v>
      </c>
      <c r="M36" s="82" t="s">
        <v>128</v>
      </c>
      <c r="N36" s="82" t="s">
        <v>129</v>
      </c>
      <c r="O36" s="23"/>
      <c r="P36" s="23"/>
      <c r="Q36" s="77"/>
    </row>
    <row r="37" spans="1:17">
      <c r="A37">
        <v>15713144</v>
      </c>
      <c r="B37" t="s">
        <v>95</v>
      </c>
      <c r="C37">
        <v>35</v>
      </c>
      <c r="D37">
        <v>27000</v>
      </c>
      <c r="E37">
        <v>0</v>
      </c>
      <c r="K37" s="98" t="s">
        <v>132</v>
      </c>
      <c r="L37" s="81">
        <v>0</v>
      </c>
      <c r="M37" s="81">
        <v>45</v>
      </c>
      <c r="N37" s="81">
        <v>15000</v>
      </c>
      <c r="O37" s="23"/>
      <c r="P37" s="23"/>
      <c r="Q37" s="77"/>
    </row>
    <row r="38" spans="1:17">
      <c r="A38">
        <v>15690188</v>
      </c>
      <c r="B38" t="s">
        <v>96</v>
      </c>
      <c r="C38">
        <v>33</v>
      </c>
      <c r="D38">
        <v>28000</v>
      </c>
      <c r="E38">
        <v>0</v>
      </c>
      <c r="K38" s="98"/>
      <c r="L38" s="23"/>
      <c r="M38" s="23"/>
      <c r="N38" s="23"/>
      <c r="O38" s="23"/>
      <c r="P38" s="23"/>
      <c r="Q38" s="77"/>
    </row>
    <row r="39" spans="1:17">
      <c r="A39">
        <v>15689425</v>
      </c>
      <c r="B39" t="s">
        <v>95</v>
      </c>
      <c r="C39">
        <v>30</v>
      </c>
      <c r="D39">
        <v>49000</v>
      </c>
      <c r="E39">
        <v>0</v>
      </c>
      <c r="K39" s="76"/>
      <c r="L39" s="23"/>
      <c r="M39" s="23"/>
      <c r="N39" s="23"/>
      <c r="O39" s="23"/>
      <c r="P39" s="83" t="s">
        <v>131</v>
      </c>
      <c r="Q39" s="77"/>
    </row>
    <row r="40" spans="1:17">
      <c r="A40">
        <v>15671766</v>
      </c>
      <c r="B40" t="s">
        <v>96</v>
      </c>
      <c r="C40">
        <v>26</v>
      </c>
      <c r="D40">
        <v>72000</v>
      </c>
      <c r="E40">
        <v>0</v>
      </c>
      <c r="K40" s="76"/>
      <c r="L40" s="23"/>
      <c r="M40" s="23"/>
      <c r="N40" s="23"/>
      <c r="O40" s="23"/>
      <c r="P40" s="84">
        <f>1/(1+2.7182^-(-12.45+(-0.334*L3)+(0.237*M37)+(0*N37)))</f>
        <v>0.14369344444996429</v>
      </c>
      <c r="Q40" s="77"/>
    </row>
    <row r="41" spans="1:17" ht="15.75" thickBot="1">
      <c r="A41">
        <v>15782806</v>
      </c>
      <c r="B41" t="s">
        <v>96</v>
      </c>
      <c r="C41">
        <v>27</v>
      </c>
      <c r="D41">
        <v>31000</v>
      </c>
      <c r="E41">
        <v>0</v>
      </c>
      <c r="K41" s="78"/>
      <c r="L41" s="79"/>
      <c r="M41" s="79"/>
      <c r="N41" s="79"/>
      <c r="O41" s="79"/>
      <c r="P41" s="79"/>
      <c r="Q41" s="80"/>
    </row>
    <row r="42" spans="1:17">
      <c r="A42">
        <v>15764419</v>
      </c>
      <c r="B42" t="s">
        <v>96</v>
      </c>
      <c r="C42">
        <v>27</v>
      </c>
      <c r="D42">
        <v>17000</v>
      </c>
      <c r="E42">
        <v>0</v>
      </c>
    </row>
    <row r="43" spans="1:17">
      <c r="A43">
        <v>15591915</v>
      </c>
      <c r="B43" t="s">
        <v>96</v>
      </c>
      <c r="C43">
        <v>33</v>
      </c>
      <c r="D43">
        <v>51000</v>
      </c>
      <c r="E43">
        <v>0</v>
      </c>
    </row>
    <row r="44" spans="1:17">
      <c r="A44">
        <v>15772798</v>
      </c>
      <c r="B44" t="s">
        <v>95</v>
      </c>
      <c r="C44">
        <v>35</v>
      </c>
      <c r="D44">
        <v>108000</v>
      </c>
      <c r="E44">
        <v>0</v>
      </c>
    </row>
    <row r="45" spans="1:17">
      <c r="A45">
        <v>15792008</v>
      </c>
      <c r="B45" t="s">
        <v>95</v>
      </c>
      <c r="C45">
        <v>30</v>
      </c>
      <c r="D45">
        <v>15000</v>
      </c>
      <c r="E45">
        <v>0</v>
      </c>
    </row>
    <row r="46" spans="1:17">
      <c r="A46">
        <v>15715541</v>
      </c>
      <c r="B46" t="s">
        <v>96</v>
      </c>
      <c r="C46">
        <v>28</v>
      </c>
      <c r="D46">
        <v>84000</v>
      </c>
      <c r="E46">
        <v>0</v>
      </c>
    </row>
    <row r="47" spans="1:17">
      <c r="A47">
        <v>15639277</v>
      </c>
      <c r="B47" t="s">
        <v>95</v>
      </c>
      <c r="C47">
        <v>23</v>
      </c>
      <c r="D47">
        <v>20000</v>
      </c>
      <c r="E47">
        <v>0</v>
      </c>
    </row>
    <row r="48" spans="1:17">
      <c r="A48">
        <v>15798850</v>
      </c>
      <c r="B48" t="s">
        <v>95</v>
      </c>
      <c r="C48">
        <v>25</v>
      </c>
      <c r="D48">
        <v>79000</v>
      </c>
      <c r="E48">
        <v>0</v>
      </c>
    </row>
    <row r="49" spans="1:5">
      <c r="A49">
        <v>15776348</v>
      </c>
      <c r="B49" t="s">
        <v>96</v>
      </c>
      <c r="C49">
        <v>27</v>
      </c>
      <c r="D49">
        <v>54000</v>
      </c>
      <c r="E49">
        <v>0</v>
      </c>
    </row>
    <row r="50" spans="1:5">
      <c r="A50">
        <v>15727696</v>
      </c>
      <c r="B50" t="s">
        <v>95</v>
      </c>
      <c r="C50">
        <v>30</v>
      </c>
      <c r="D50">
        <v>135000</v>
      </c>
      <c r="E50">
        <v>1</v>
      </c>
    </row>
    <row r="51" spans="1:5">
      <c r="A51">
        <v>15793813</v>
      </c>
      <c r="B51" t="s">
        <v>96</v>
      </c>
      <c r="C51">
        <v>31</v>
      </c>
      <c r="D51">
        <v>89000</v>
      </c>
      <c r="E51">
        <v>0</v>
      </c>
    </row>
    <row r="52" spans="1:5">
      <c r="A52">
        <v>15694395</v>
      </c>
      <c r="B52" t="s">
        <v>96</v>
      </c>
      <c r="C52">
        <v>24</v>
      </c>
      <c r="D52">
        <v>32000</v>
      </c>
      <c r="E52">
        <v>0</v>
      </c>
    </row>
    <row r="53" spans="1:5">
      <c r="A53">
        <v>15764195</v>
      </c>
      <c r="B53" t="s">
        <v>96</v>
      </c>
      <c r="C53">
        <v>18</v>
      </c>
      <c r="D53">
        <v>44000</v>
      </c>
      <c r="E53">
        <v>0</v>
      </c>
    </row>
    <row r="54" spans="1:5">
      <c r="A54">
        <v>15744919</v>
      </c>
      <c r="B54" t="s">
        <v>96</v>
      </c>
      <c r="C54">
        <v>29</v>
      </c>
      <c r="D54">
        <v>83000</v>
      </c>
      <c r="E54">
        <v>0</v>
      </c>
    </row>
    <row r="55" spans="1:5">
      <c r="A55">
        <v>15671655</v>
      </c>
      <c r="B55" t="s">
        <v>96</v>
      </c>
      <c r="C55">
        <v>35</v>
      </c>
      <c r="D55">
        <v>23000</v>
      </c>
      <c r="E55">
        <v>0</v>
      </c>
    </row>
    <row r="56" spans="1:5">
      <c r="A56">
        <v>15654901</v>
      </c>
      <c r="B56" t="s">
        <v>96</v>
      </c>
      <c r="C56">
        <v>27</v>
      </c>
      <c r="D56">
        <v>58000</v>
      </c>
      <c r="E56">
        <v>0</v>
      </c>
    </row>
    <row r="57" spans="1:5">
      <c r="A57">
        <v>15649136</v>
      </c>
      <c r="B57" t="s">
        <v>96</v>
      </c>
      <c r="C57">
        <v>24</v>
      </c>
      <c r="D57">
        <v>55000</v>
      </c>
      <c r="E57">
        <v>0</v>
      </c>
    </row>
    <row r="58" spans="1:5">
      <c r="A58">
        <v>15775562</v>
      </c>
      <c r="B58" t="s">
        <v>96</v>
      </c>
      <c r="C58">
        <v>23</v>
      </c>
      <c r="D58">
        <v>48000</v>
      </c>
      <c r="E58">
        <v>0</v>
      </c>
    </row>
    <row r="59" spans="1:5">
      <c r="A59">
        <v>15807481</v>
      </c>
      <c r="B59" t="s">
        <v>95</v>
      </c>
      <c r="C59">
        <v>28</v>
      </c>
      <c r="D59">
        <v>79000</v>
      </c>
      <c r="E59">
        <v>0</v>
      </c>
    </row>
    <row r="60" spans="1:5">
      <c r="A60">
        <v>15642885</v>
      </c>
      <c r="B60" t="s">
        <v>95</v>
      </c>
      <c r="C60">
        <v>22</v>
      </c>
      <c r="D60">
        <v>18000</v>
      </c>
      <c r="E60">
        <v>0</v>
      </c>
    </row>
    <row r="61" spans="1:5">
      <c r="A61">
        <v>15789109</v>
      </c>
      <c r="B61" t="s">
        <v>96</v>
      </c>
      <c r="C61">
        <v>32</v>
      </c>
      <c r="D61">
        <v>117000</v>
      </c>
      <c r="E61">
        <v>0</v>
      </c>
    </row>
    <row r="62" spans="1:5">
      <c r="A62">
        <v>15814004</v>
      </c>
      <c r="B62" t="s">
        <v>95</v>
      </c>
      <c r="C62">
        <v>27</v>
      </c>
      <c r="D62">
        <v>20000</v>
      </c>
      <c r="E62">
        <v>0</v>
      </c>
    </row>
    <row r="63" spans="1:5">
      <c r="A63">
        <v>15673619</v>
      </c>
      <c r="B63" t="s">
        <v>95</v>
      </c>
      <c r="C63">
        <v>25</v>
      </c>
      <c r="D63">
        <v>87000</v>
      </c>
      <c r="E63">
        <v>0</v>
      </c>
    </row>
    <row r="64" spans="1:5">
      <c r="A64">
        <v>15595135</v>
      </c>
      <c r="B64" t="s">
        <v>96</v>
      </c>
      <c r="C64">
        <v>23</v>
      </c>
      <c r="D64">
        <v>66000</v>
      </c>
      <c r="E64">
        <v>0</v>
      </c>
    </row>
    <row r="65" spans="1:5">
      <c r="A65">
        <v>15583681</v>
      </c>
      <c r="B65" t="s">
        <v>95</v>
      </c>
      <c r="C65">
        <v>32</v>
      </c>
      <c r="D65">
        <v>120000</v>
      </c>
      <c r="E65">
        <v>1</v>
      </c>
    </row>
    <row r="66" spans="1:5">
      <c r="A66">
        <v>15605000</v>
      </c>
      <c r="B66" t="s">
        <v>96</v>
      </c>
      <c r="C66">
        <v>59</v>
      </c>
      <c r="D66">
        <v>83000</v>
      </c>
      <c r="E66">
        <v>0</v>
      </c>
    </row>
    <row r="67" spans="1:5">
      <c r="A67">
        <v>15718071</v>
      </c>
      <c r="B67" t="s">
        <v>95</v>
      </c>
      <c r="C67">
        <v>24</v>
      </c>
      <c r="D67">
        <v>58000</v>
      </c>
      <c r="E67">
        <v>0</v>
      </c>
    </row>
    <row r="68" spans="1:5">
      <c r="A68">
        <v>15679760</v>
      </c>
      <c r="B68" t="s">
        <v>95</v>
      </c>
      <c r="C68">
        <v>24</v>
      </c>
      <c r="D68">
        <v>19000</v>
      </c>
      <c r="E68">
        <v>0</v>
      </c>
    </row>
    <row r="69" spans="1:5">
      <c r="A69">
        <v>15654574</v>
      </c>
      <c r="B69" t="s">
        <v>96</v>
      </c>
      <c r="C69">
        <v>23</v>
      </c>
      <c r="D69">
        <v>82000</v>
      </c>
      <c r="E69">
        <v>0</v>
      </c>
    </row>
    <row r="70" spans="1:5">
      <c r="A70">
        <v>15577178</v>
      </c>
      <c r="B70" t="s">
        <v>96</v>
      </c>
      <c r="C70">
        <v>22</v>
      </c>
      <c r="D70">
        <v>63000</v>
      </c>
      <c r="E70">
        <v>0</v>
      </c>
    </row>
    <row r="71" spans="1:5">
      <c r="A71">
        <v>15595324</v>
      </c>
      <c r="B71" t="s">
        <v>96</v>
      </c>
      <c r="C71">
        <v>31</v>
      </c>
      <c r="D71">
        <v>68000</v>
      </c>
      <c r="E71">
        <v>0</v>
      </c>
    </row>
    <row r="72" spans="1:5">
      <c r="A72">
        <v>15756932</v>
      </c>
      <c r="B72" t="s">
        <v>95</v>
      </c>
      <c r="C72">
        <v>25</v>
      </c>
      <c r="D72">
        <v>80000</v>
      </c>
      <c r="E72">
        <v>0</v>
      </c>
    </row>
    <row r="73" spans="1:5">
      <c r="A73">
        <v>15726358</v>
      </c>
      <c r="B73" t="s">
        <v>96</v>
      </c>
      <c r="C73">
        <v>24</v>
      </c>
      <c r="D73">
        <v>27000</v>
      </c>
      <c r="E73">
        <v>0</v>
      </c>
    </row>
    <row r="74" spans="1:5">
      <c r="A74">
        <v>15595228</v>
      </c>
      <c r="B74" t="s">
        <v>96</v>
      </c>
      <c r="C74">
        <v>20</v>
      </c>
      <c r="D74">
        <v>23000</v>
      </c>
      <c r="E74">
        <v>0</v>
      </c>
    </row>
    <row r="75" spans="1:5">
      <c r="A75">
        <v>15782530</v>
      </c>
      <c r="B75" t="s">
        <v>96</v>
      </c>
      <c r="C75">
        <v>33</v>
      </c>
      <c r="D75">
        <v>113000</v>
      </c>
      <c r="E75">
        <v>0</v>
      </c>
    </row>
    <row r="76" spans="1:5">
      <c r="A76">
        <v>15592877</v>
      </c>
      <c r="B76" t="s">
        <v>95</v>
      </c>
      <c r="C76">
        <v>32</v>
      </c>
      <c r="D76">
        <v>18000</v>
      </c>
      <c r="E76">
        <v>0</v>
      </c>
    </row>
    <row r="77" spans="1:5">
      <c r="A77">
        <v>15651983</v>
      </c>
      <c r="B77" t="s">
        <v>95</v>
      </c>
      <c r="C77">
        <v>34</v>
      </c>
      <c r="D77">
        <v>112000</v>
      </c>
      <c r="E77">
        <v>1</v>
      </c>
    </row>
    <row r="78" spans="1:5">
      <c r="A78">
        <v>15746737</v>
      </c>
      <c r="B78" t="s">
        <v>95</v>
      </c>
      <c r="C78">
        <v>18</v>
      </c>
      <c r="D78">
        <v>52000</v>
      </c>
      <c r="E78">
        <v>0</v>
      </c>
    </row>
    <row r="79" spans="1:5">
      <c r="A79">
        <v>15774179</v>
      </c>
      <c r="B79" t="s">
        <v>96</v>
      </c>
      <c r="C79">
        <v>22</v>
      </c>
      <c r="D79">
        <v>27000</v>
      </c>
      <c r="E79">
        <v>0</v>
      </c>
    </row>
    <row r="80" spans="1:5">
      <c r="A80">
        <v>15667265</v>
      </c>
      <c r="B80" t="s">
        <v>96</v>
      </c>
      <c r="C80">
        <v>28</v>
      </c>
      <c r="D80">
        <v>87000</v>
      </c>
      <c r="E80">
        <v>0</v>
      </c>
    </row>
    <row r="81" spans="1:5">
      <c r="A81">
        <v>15655123</v>
      </c>
      <c r="B81" t="s">
        <v>96</v>
      </c>
      <c r="C81">
        <v>26</v>
      </c>
      <c r="D81">
        <v>17000</v>
      </c>
      <c r="E81">
        <v>0</v>
      </c>
    </row>
    <row r="82" spans="1:5">
      <c r="A82">
        <v>15595917</v>
      </c>
      <c r="B82" t="s">
        <v>95</v>
      </c>
      <c r="C82">
        <v>30</v>
      </c>
      <c r="D82">
        <v>80000</v>
      </c>
      <c r="E82">
        <v>0</v>
      </c>
    </row>
    <row r="83" spans="1:5">
      <c r="A83">
        <v>15668385</v>
      </c>
      <c r="B83" t="s">
        <v>95</v>
      </c>
      <c r="C83">
        <v>39</v>
      </c>
      <c r="D83">
        <v>42000</v>
      </c>
      <c r="E83">
        <v>0</v>
      </c>
    </row>
    <row r="84" spans="1:5">
      <c r="A84">
        <v>15709476</v>
      </c>
      <c r="B84" t="s">
        <v>95</v>
      </c>
      <c r="C84">
        <v>20</v>
      </c>
      <c r="D84">
        <v>49000</v>
      </c>
      <c r="E84">
        <v>0</v>
      </c>
    </row>
    <row r="85" spans="1:5">
      <c r="A85">
        <v>15711218</v>
      </c>
      <c r="B85" t="s">
        <v>95</v>
      </c>
      <c r="C85">
        <v>35</v>
      </c>
      <c r="D85">
        <v>88000</v>
      </c>
      <c r="E85">
        <v>0</v>
      </c>
    </row>
    <row r="86" spans="1:5">
      <c r="A86">
        <v>15798659</v>
      </c>
      <c r="B86" t="s">
        <v>96</v>
      </c>
      <c r="C86">
        <v>30</v>
      </c>
      <c r="D86">
        <v>62000</v>
      </c>
      <c r="E86">
        <v>0</v>
      </c>
    </row>
    <row r="87" spans="1:5">
      <c r="A87">
        <v>15663939</v>
      </c>
      <c r="B87" t="s">
        <v>96</v>
      </c>
      <c r="C87">
        <v>31</v>
      </c>
      <c r="D87">
        <v>118000</v>
      </c>
      <c r="E87">
        <v>1</v>
      </c>
    </row>
    <row r="88" spans="1:5">
      <c r="A88">
        <v>15694946</v>
      </c>
      <c r="B88" t="s">
        <v>95</v>
      </c>
      <c r="C88">
        <v>24</v>
      </c>
      <c r="D88">
        <v>55000</v>
      </c>
      <c r="E88">
        <v>0</v>
      </c>
    </row>
    <row r="89" spans="1:5">
      <c r="A89">
        <v>15631912</v>
      </c>
      <c r="B89" t="s">
        <v>96</v>
      </c>
      <c r="C89">
        <v>28</v>
      </c>
      <c r="D89">
        <v>85000</v>
      </c>
      <c r="E89">
        <v>0</v>
      </c>
    </row>
    <row r="90" spans="1:5">
      <c r="A90">
        <v>15768816</v>
      </c>
      <c r="B90" t="s">
        <v>95</v>
      </c>
      <c r="C90">
        <v>26</v>
      </c>
      <c r="D90">
        <v>81000</v>
      </c>
      <c r="E90">
        <v>0</v>
      </c>
    </row>
    <row r="91" spans="1:5">
      <c r="A91">
        <v>15682268</v>
      </c>
      <c r="B91" t="s">
        <v>95</v>
      </c>
      <c r="C91">
        <v>35</v>
      </c>
      <c r="D91">
        <v>50000</v>
      </c>
      <c r="E91">
        <v>0</v>
      </c>
    </row>
    <row r="92" spans="1:5">
      <c r="A92">
        <v>15684801</v>
      </c>
      <c r="B92" t="s">
        <v>95</v>
      </c>
      <c r="C92">
        <v>22</v>
      </c>
      <c r="D92">
        <v>81000</v>
      </c>
      <c r="E92">
        <v>0</v>
      </c>
    </row>
    <row r="93" spans="1:5">
      <c r="A93">
        <v>15636428</v>
      </c>
      <c r="B93" t="s">
        <v>96</v>
      </c>
      <c r="C93">
        <v>30</v>
      </c>
      <c r="D93">
        <v>116000</v>
      </c>
      <c r="E93">
        <v>0</v>
      </c>
    </row>
    <row r="94" spans="1:5">
      <c r="A94">
        <v>15809823</v>
      </c>
      <c r="B94" t="s">
        <v>95</v>
      </c>
      <c r="C94">
        <v>26</v>
      </c>
      <c r="D94">
        <v>15000</v>
      </c>
      <c r="E94">
        <v>0</v>
      </c>
    </row>
    <row r="95" spans="1:5">
      <c r="A95">
        <v>15699284</v>
      </c>
      <c r="B95" t="s">
        <v>96</v>
      </c>
      <c r="C95">
        <v>29</v>
      </c>
      <c r="D95">
        <v>28000</v>
      </c>
      <c r="E95">
        <v>0</v>
      </c>
    </row>
    <row r="96" spans="1:5">
      <c r="A96">
        <v>15786993</v>
      </c>
      <c r="B96" t="s">
        <v>96</v>
      </c>
      <c r="C96">
        <v>29</v>
      </c>
      <c r="D96">
        <v>83000</v>
      </c>
      <c r="E96">
        <v>0</v>
      </c>
    </row>
    <row r="97" spans="1:5">
      <c r="A97">
        <v>15709441</v>
      </c>
      <c r="B97" t="s">
        <v>96</v>
      </c>
      <c r="C97">
        <v>35</v>
      </c>
      <c r="D97">
        <v>44000</v>
      </c>
      <c r="E97">
        <v>0</v>
      </c>
    </row>
    <row r="98" spans="1:5">
      <c r="A98">
        <v>15710257</v>
      </c>
      <c r="B98" t="s">
        <v>96</v>
      </c>
      <c r="C98">
        <v>35</v>
      </c>
      <c r="D98">
        <v>25000</v>
      </c>
      <c r="E98">
        <v>0</v>
      </c>
    </row>
    <row r="99" spans="1:5">
      <c r="A99">
        <v>15582492</v>
      </c>
      <c r="B99" t="s">
        <v>95</v>
      </c>
      <c r="C99">
        <v>28</v>
      </c>
      <c r="D99">
        <v>123000</v>
      </c>
      <c r="E99">
        <v>1</v>
      </c>
    </row>
    <row r="100" spans="1:5">
      <c r="A100">
        <v>15575694</v>
      </c>
      <c r="B100" t="s">
        <v>95</v>
      </c>
      <c r="C100">
        <v>35</v>
      </c>
      <c r="D100">
        <v>73000</v>
      </c>
      <c r="E100">
        <v>0</v>
      </c>
    </row>
    <row r="101" spans="1:5">
      <c r="A101">
        <v>15756820</v>
      </c>
      <c r="B101" t="s">
        <v>96</v>
      </c>
      <c r="C101">
        <v>28</v>
      </c>
      <c r="D101">
        <v>37000</v>
      </c>
      <c r="E101">
        <v>0</v>
      </c>
    </row>
    <row r="102" spans="1:5">
      <c r="A102">
        <v>15766289</v>
      </c>
      <c r="B102" t="s">
        <v>95</v>
      </c>
      <c r="C102">
        <v>27</v>
      </c>
      <c r="D102">
        <v>88000</v>
      </c>
      <c r="E102">
        <v>0</v>
      </c>
    </row>
    <row r="103" spans="1:5">
      <c r="A103">
        <v>15593014</v>
      </c>
      <c r="B103" t="s">
        <v>95</v>
      </c>
      <c r="C103">
        <v>28</v>
      </c>
      <c r="D103">
        <v>59000</v>
      </c>
      <c r="E103">
        <v>0</v>
      </c>
    </row>
    <row r="104" spans="1:5">
      <c r="A104">
        <v>15584545</v>
      </c>
      <c r="B104" t="s">
        <v>96</v>
      </c>
      <c r="C104">
        <v>32</v>
      </c>
      <c r="D104">
        <v>86000</v>
      </c>
      <c r="E104">
        <v>0</v>
      </c>
    </row>
    <row r="105" spans="1:5">
      <c r="A105">
        <v>15675949</v>
      </c>
      <c r="B105" t="s">
        <v>96</v>
      </c>
      <c r="C105">
        <v>33</v>
      </c>
      <c r="D105">
        <v>149000</v>
      </c>
      <c r="E105">
        <v>1</v>
      </c>
    </row>
    <row r="106" spans="1:5">
      <c r="A106">
        <v>15672091</v>
      </c>
      <c r="B106" t="s">
        <v>96</v>
      </c>
      <c r="C106">
        <v>19</v>
      </c>
      <c r="D106">
        <v>21000</v>
      </c>
      <c r="E106">
        <v>0</v>
      </c>
    </row>
    <row r="107" spans="1:5">
      <c r="A107">
        <v>15801658</v>
      </c>
      <c r="B107" t="s">
        <v>95</v>
      </c>
      <c r="C107">
        <v>21</v>
      </c>
      <c r="D107">
        <v>72000</v>
      </c>
      <c r="E107">
        <v>0</v>
      </c>
    </row>
    <row r="108" spans="1:5">
      <c r="A108">
        <v>15706185</v>
      </c>
      <c r="B108" t="s">
        <v>96</v>
      </c>
      <c r="C108">
        <v>26</v>
      </c>
      <c r="D108">
        <v>35000</v>
      </c>
      <c r="E108">
        <v>0</v>
      </c>
    </row>
    <row r="109" spans="1:5">
      <c r="A109">
        <v>15789863</v>
      </c>
      <c r="B109" t="s">
        <v>95</v>
      </c>
      <c r="C109">
        <v>27</v>
      </c>
      <c r="D109">
        <v>89000</v>
      </c>
      <c r="E109">
        <v>0</v>
      </c>
    </row>
    <row r="110" spans="1:5">
      <c r="A110">
        <v>15720943</v>
      </c>
      <c r="B110" t="s">
        <v>95</v>
      </c>
      <c r="C110">
        <v>26</v>
      </c>
      <c r="D110">
        <v>86000</v>
      </c>
      <c r="E110">
        <v>0</v>
      </c>
    </row>
    <row r="111" spans="1:5">
      <c r="A111">
        <v>15697997</v>
      </c>
      <c r="B111" t="s">
        <v>96</v>
      </c>
      <c r="C111">
        <v>38</v>
      </c>
      <c r="D111">
        <v>80000</v>
      </c>
      <c r="E111">
        <v>0</v>
      </c>
    </row>
    <row r="112" spans="1:5">
      <c r="A112">
        <v>15665416</v>
      </c>
      <c r="B112" t="s">
        <v>96</v>
      </c>
      <c r="C112">
        <v>39</v>
      </c>
      <c r="D112">
        <v>71000</v>
      </c>
      <c r="E112">
        <v>0</v>
      </c>
    </row>
    <row r="113" spans="1:5">
      <c r="A113">
        <v>15660200</v>
      </c>
      <c r="B113" t="s">
        <v>96</v>
      </c>
      <c r="C113">
        <v>37</v>
      </c>
      <c r="D113">
        <v>71000</v>
      </c>
      <c r="E113">
        <v>0</v>
      </c>
    </row>
    <row r="114" spans="1:5">
      <c r="A114">
        <v>15619653</v>
      </c>
      <c r="B114" t="s">
        <v>95</v>
      </c>
      <c r="C114">
        <v>38</v>
      </c>
      <c r="D114">
        <v>61000</v>
      </c>
      <c r="E114">
        <v>0</v>
      </c>
    </row>
    <row r="115" spans="1:5">
      <c r="A115">
        <v>15773447</v>
      </c>
      <c r="B115" t="s">
        <v>95</v>
      </c>
      <c r="C115">
        <v>37</v>
      </c>
      <c r="D115">
        <v>55000</v>
      </c>
      <c r="E115">
        <v>0</v>
      </c>
    </row>
    <row r="116" spans="1:5">
      <c r="A116">
        <v>15739160</v>
      </c>
      <c r="B116" t="s">
        <v>95</v>
      </c>
      <c r="C116">
        <v>42</v>
      </c>
      <c r="D116">
        <v>80000</v>
      </c>
      <c r="E116">
        <v>0</v>
      </c>
    </row>
    <row r="117" spans="1:5">
      <c r="A117">
        <v>15689237</v>
      </c>
      <c r="B117" t="s">
        <v>95</v>
      </c>
      <c r="C117">
        <v>40</v>
      </c>
      <c r="D117">
        <v>57000</v>
      </c>
      <c r="E117">
        <v>0</v>
      </c>
    </row>
    <row r="118" spans="1:5">
      <c r="A118">
        <v>15679297</v>
      </c>
      <c r="B118" t="s">
        <v>95</v>
      </c>
      <c r="C118">
        <v>35</v>
      </c>
      <c r="D118">
        <v>75000</v>
      </c>
      <c r="E118">
        <v>0</v>
      </c>
    </row>
    <row r="119" spans="1:5">
      <c r="A119">
        <v>15591433</v>
      </c>
      <c r="B119" t="s">
        <v>95</v>
      </c>
      <c r="C119">
        <v>36</v>
      </c>
      <c r="D119">
        <v>52000</v>
      </c>
      <c r="E119">
        <v>0</v>
      </c>
    </row>
    <row r="120" spans="1:5">
      <c r="A120">
        <v>15642725</v>
      </c>
      <c r="B120" t="s">
        <v>95</v>
      </c>
      <c r="C120">
        <v>40</v>
      </c>
      <c r="D120">
        <v>59000</v>
      </c>
      <c r="E120">
        <v>0</v>
      </c>
    </row>
    <row r="121" spans="1:5">
      <c r="A121">
        <v>15701962</v>
      </c>
      <c r="B121" t="s">
        <v>95</v>
      </c>
      <c r="C121">
        <v>41</v>
      </c>
      <c r="D121">
        <v>59000</v>
      </c>
      <c r="E121">
        <v>0</v>
      </c>
    </row>
    <row r="122" spans="1:5">
      <c r="A122">
        <v>15811613</v>
      </c>
      <c r="B122" t="s">
        <v>96</v>
      </c>
      <c r="C122">
        <v>36</v>
      </c>
      <c r="D122">
        <v>75000</v>
      </c>
      <c r="E122">
        <v>0</v>
      </c>
    </row>
    <row r="123" spans="1:5">
      <c r="A123">
        <v>15741049</v>
      </c>
      <c r="B123" t="s">
        <v>95</v>
      </c>
      <c r="C123">
        <v>37</v>
      </c>
      <c r="D123">
        <v>72000</v>
      </c>
      <c r="E123">
        <v>0</v>
      </c>
    </row>
    <row r="124" spans="1:5">
      <c r="A124">
        <v>15724423</v>
      </c>
      <c r="B124" t="s">
        <v>96</v>
      </c>
      <c r="C124">
        <v>40</v>
      </c>
      <c r="D124">
        <v>75000</v>
      </c>
      <c r="E124">
        <v>0</v>
      </c>
    </row>
    <row r="125" spans="1:5">
      <c r="A125">
        <v>15574305</v>
      </c>
      <c r="B125" t="s">
        <v>95</v>
      </c>
      <c r="C125">
        <v>35</v>
      </c>
      <c r="D125">
        <v>53000</v>
      </c>
      <c r="E125">
        <v>0</v>
      </c>
    </row>
    <row r="126" spans="1:5">
      <c r="A126">
        <v>15678168</v>
      </c>
      <c r="B126" t="s">
        <v>96</v>
      </c>
      <c r="C126">
        <v>41</v>
      </c>
      <c r="D126">
        <v>51000</v>
      </c>
      <c r="E126">
        <v>0</v>
      </c>
    </row>
    <row r="127" spans="1:5">
      <c r="A127">
        <v>15697020</v>
      </c>
      <c r="B127" t="s">
        <v>96</v>
      </c>
      <c r="C127">
        <v>39</v>
      </c>
      <c r="D127">
        <v>61000</v>
      </c>
      <c r="E127">
        <v>0</v>
      </c>
    </row>
    <row r="128" spans="1:5">
      <c r="A128">
        <v>15610801</v>
      </c>
      <c r="B128" t="s">
        <v>95</v>
      </c>
      <c r="C128">
        <v>42</v>
      </c>
      <c r="D128">
        <v>65000</v>
      </c>
      <c r="E128">
        <v>0</v>
      </c>
    </row>
    <row r="129" spans="1:5">
      <c r="A129">
        <v>15745232</v>
      </c>
      <c r="B129" t="s">
        <v>95</v>
      </c>
      <c r="C129">
        <v>26</v>
      </c>
      <c r="D129">
        <v>32000</v>
      </c>
      <c r="E129">
        <v>0</v>
      </c>
    </row>
    <row r="130" spans="1:5">
      <c r="A130">
        <v>15722758</v>
      </c>
      <c r="B130" t="s">
        <v>95</v>
      </c>
      <c r="C130">
        <v>30</v>
      </c>
      <c r="D130">
        <v>17000</v>
      </c>
      <c r="E130">
        <v>0</v>
      </c>
    </row>
    <row r="131" spans="1:5">
      <c r="A131">
        <v>15792102</v>
      </c>
      <c r="B131" t="s">
        <v>96</v>
      </c>
      <c r="C131">
        <v>26</v>
      </c>
      <c r="D131">
        <v>84000</v>
      </c>
      <c r="E131">
        <v>0</v>
      </c>
    </row>
    <row r="132" spans="1:5">
      <c r="A132">
        <v>15675185</v>
      </c>
      <c r="B132" t="s">
        <v>95</v>
      </c>
      <c r="C132">
        <v>31</v>
      </c>
      <c r="D132">
        <v>58000</v>
      </c>
      <c r="E132">
        <v>0</v>
      </c>
    </row>
    <row r="133" spans="1:5">
      <c r="A133">
        <v>15801247</v>
      </c>
      <c r="B133" t="s">
        <v>95</v>
      </c>
      <c r="C133">
        <v>33</v>
      </c>
      <c r="D133">
        <v>31000</v>
      </c>
      <c r="E133">
        <v>0</v>
      </c>
    </row>
    <row r="134" spans="1:5">
      <c r="A134">
        <v>15725660</v>
      </c>
      <c r="B134" t="s">
        <v>95</v>
      </c>
      <c r="C134">
        <v>30</v>
      </c>
      <c r="D134">
        <v>87000</v>
      </c>
      <c r="E134">
        <v>0</v>
      </c>
    </row>
    <row r="135" spans="1:5">
      <c r="A135">
        <v>15638963</v>
      </c>
      <c r="B135" t="s">
        <v>96</v>
      </c>
      <c r="C135">
        <v>21</v>
      </c>
      <c r="D135">
        <v>68000</v>
      </c>
      <c r="E135">
        <v>0</v>
      </c>
    </row>
    <row r="136" spans="1:5">
      <c r="A136">
        <v>15800061</v>
      </c>
      <c r="B136" t="s">
        <v>96</v>
      </c>
      <c r="C136">
        <v>28</v>
      </c>
      <c r="D136">
        <v>55000</v>
      </c>
      <c r="E136">
        <v>0</v>
      </c>
    </row>
    <row r="137" spans="1:5">
      <c r="A137">
        <v>15578006</v>
      </c>
      <c r="B137" t="s">
        <v>95</v>
      </c>
      <c r="C137">
        <v>23</v>
      </c>
      <c r="D137">
        <v>63000</v>
      </c>
      <c r="E137">
        <v>0</v>
      </c>
    </row>
    <row r="138" spans="1:5">
      <c r="A138">
        <v>15668504</v>
      </c>
      <c r="B138" t="s">
        <v>96</v>
      </c>
      <c r="C138">
        <v>20</v>
      </c>
      <c r="D138">
        <v>82000</v>
      </c>
      <c r="E138">
        <v>0</v>
      </c>
    </row>
    <row r="139" spans="1:5">
      <c r="A139">
        <v>15687491</v>
      </c>
      <c r="B139" t="s">
        <v>95</v>
      </c>
      <c r="C139">
        <v>30</v>
      </c>
      <c r="D139">
        <v>107000</v>
      </c>
      <c r="E139">
        <v>1</v>
      </c>
    </row>
    <row r="140" spans="1:5">
      <c r="A140">
        <v>15610403</v>
      </c>
      <c r="B140" t="s">
        <v>96</v>
      </c>
      <c r="C140">
        <v>28</v>
      </c>
      <c r="D140">
        <v>59000</v>
      </c>
      <c r="E140">
        <v>0</v>
      </c>
    </row>
    <row r="141" spans="1:5">
      <c r="A141">
        <v>15741094</v>
      </c>
      <c r="B141" t="s">
        <v>95</v>
      </c>
      <c r="C141">
        <v>19</v>
      </c>
      <c r="D141">
        <v>25000</v>
      </c>
      <c r="E141">
        <v>0</v>
      </c>
    </row>
    <row r="142" spans="1:5">
      <c r="A142">
        <v>15807909</v>
      </c>
      <c r="B142" t="s">
        <v>95</v>
      </c>
      <c r="C142">
        <v>19</v>
      </c>
      <c r="D142">
        <v>85000</v>
      </c>
      <c r="E142">
        <v>0</v>
      </c>
    </row>
    <row r="143" spans="1:5">
      <c r="A143">
        <v>15666141</v>
      </c>
      <c r="B143" t="s">
        <v>96</v>
      </c>
      <c r="C143">
        <v>18</v>
      </c>
      <c r="D143">
        <v>68000</v>
      </c>
      <c r="E143">
        <v>0</v>
      </c>
    </row>
    <row r="144" spans="1:5">
      <c r="A144">
        <v>15617134</v>
      </c>
      <c r="B144" t="s">
        <v>95</v>
      </c>
      <c r="C144">
        <v>35</v>
      </c>
      <c r="D144">
        <v>59000</v>
      </c>
      <c r="E144">
        <v>0</v>
      </c>
    </row>
    <row r="145" spans="1:5">
      <c r="A145">
        <v>15783029</v>
      </c>
      <c r="B145" t="s">
        <v>95</v>
      </c>
      <c r="C145">
        <v>30</v>
      </c>
      <c r="D145">
        <v>89000</v>
      </c>
      <c r="E145">
        <v>0</v>
      </c>
    </row>
    <row r="146" spans="1:5">
      <c r="A146">
        <v>15622833</v>
      </c>
      <c r="B146" t="s">
        <v>96</v>
      </c>
      <c r="C146">
        <v>34</v>
      </c>
      <c r="D146">
        <v>25000</v>
      </c>
      <c r="E146">
        <v>0</v>
      </c>
    </row>
    <row r="147" spans="1:5">
      <c r="A147">
        <v>15746422</v>
      </c>
      <c r="B147" t="s">
        <v>96</v>
      </c>
      <c r="C147">
        <v>24</v>
      </c>
      <c r="D147">
        <v>89000</v>
      </c>
      <c r="E147">
        <v>0</v>
      </c>
    </row>
    <row r="148" spans="1:5">
      <c r="A148">
        <v>15750839</v>
      </c>
      <c r="B148" t="s">
        <v>96</v>
      </c>
      <c r="C148">
        <v>27</v>
      </c>
      <c r="D148">
        <v>96000</v>
      </c>
      <c r="E148">
        <v>1</v>
      </c>
    </row>
    <row r="149" spans="1:5">
      <c r="A149">
        <v>15749130</v>
      </c>
      <c r="B149" t="s">
        <v>96</v>
      </c>
      <c r="C149">
        <v>41</v>
      </c>
      <c r="D149">
        <v>30000</v>
      </c>
      <c r="E149">
        <v>0</v>
      </c>
    </row>
    <row r="150" spans="1:5">
      <c r="A150">
        <v>15779862</v>
      </c>
      <c r="B150" t="s">
        <v>95</v>
      </c>
      <c r="C150">
        <v>29</v>
      </c>
      <c r="D150">
        <v>61000</v>
      </c>
      <c r="E150">
        <v>0</v>
      </c>
    </row>
    <row r="151" spans="1:5">
      <c r="A151">
        <v>15767871</v>
      </c>
      <c r="B151" t="s">
        <v>95</v>
      </c>
      <c r="C151">
        <v>20</v>
      </c>
      <c r="D151">
        <v>74000</v>
      </c>
      <c r="E151">
        <v>0</v>
      </c>
    </row>
    <row r="152" spans="1:5">
      <c r="A152">
        <v>15679651</v>
      </c>
      <c r="B152" t="s">
        <v>96</v>
      </c>
      <c r="C152">
        <v>26</v>
      </c>
      <c r="D152">
        <v>15000</v>
      </c>
      <c r="E152">
        <v>0</v>
      </c>
    </row>
    <row r="153" spans="1:5">
      <c r="A153">
        <v>15576219</v>
      </c>
      <c r="B153" t="s">
        <v>95</v>
      </c>
      <c r="C153">
        <v>41</v>
      </c>
      <c r="D153">
        <v>45000</v>
      </c>
      <c r="E153">
        <v>0</v>
      </c>
    </row>
    <row r="154" spans="1:5">
      <c r="A154">
        <v>15699247</v>
      </c>
      <c r="B154" t="s">
        <v>95</v>
      </c>
      <c r="C154">
        <v>31</v>
      </c>
      <c r="D154">
        <v>76000</v>
      </c>
      <c r="E154">
        <v>0</v>
      </c>
    </row>
    <row r="155" spans="1:5">
      <c r="A155">
        <v>15619087</v>
      </c>
      <c r="B155" t="s">
        <v>96</v>
      </c>
      <c r="C155">
        <v>36</v>
      </c>
      <c r="D155">
        <v>50000</v>
      </c>
      <c r="E155">
        <v>0</v>
      </c>
    </row>
    <row r="156" spans="1:5">
      <c r="A156">
        <v>15605327</v>
      </c>
      <c r="B156" t="s">
        <v>95</v>
      </c>
      <c r="C156">
        <v>40</v>
      </c>
      <c r="D156">
        <v>47000</v>
      </c>
      <c r="E156">
        <v>0</v>
      </c>
    </row>
    <row r="157" spans="1:5">
      <c r="A157">
        <v>15610140</v>
      </c>
      <c r="B157" t="s">
        <v>96</v>
      </c>
      <c r="C157">
        <v>31</v>
      </c>
      <c r="D157">
        <v>15000</v>
      </c>
      <c r="E157">
        <v>0</v>
      </c>
    </row>
    <row r="158" spans="1:5">
      <c r="A158">
        <v>15791174</v>
      </c>
      <c r="B158" t="s">
        <v>95</v>
      </c>
      <c r="C158">
        <v>46</v>
      </c>
      <c r="D158">
        <v>59000</v>
      </c>
      <c r="E158">
        <v>0</v>
      </c>
    </row>
    <row r="159" spans="1:5">
      <c r="A159">
        <v>15602373</v>
      </c>
      <c r="B159" t="s">
        <v>95</v>
      </c>
      <c r="C159">
        <v>29</v>
      </c>
      <c r="D159">
        <v>75000</v>
      </c>
      <c r="E159">
        <v>0</v>
      </c>
    </row>
    <row r="160" spans="1:5">
      <c r="A160">
        <v>15762605</v>
      </c>
      <c r="B160" t="s">
        <v>95</v>
      </c>
      <c r="C160">
        <v>26</v>
      </c>
      <c r="D160">
        <v>30000</v>
      </c>
      <c r="E160">
        <v>0</v>
      </c>
    </row>
    <row r="161" spans="1:5">
      <c r="A161">
        <v>15598840</v>
      </c>
      <c r="B161" t="s">
        <v>96</v>
      </c>
      <c r="C161">
        <v>32</v>
      </c>
      <c r="D161">
        <v>135000</v>
      </c>
      <c r="E161">
        <v>1</v>
      </c>
    </row>
    <row r="162" spans="1:5">
      <c r="A162">
        <v>15744279</v>
      </c>
      <c r="B162" t="s">
        <v>95</v>
      </c>
      <c r="C162">
        <v>32</v>
      </c>
      <c r="D162">
        <v>100000</v>
      </c>
      <c r="E162">
        <v>1</v>
      </c>
    </row>
    <row r="163" spans="1:5">
      <c r="A163">
        <v>15670619</v>
      </c>
      <c r="B163" t="s">
        <v>95</v>
      </c>
      <c r="C163">
        <v>25</v>
      </c>
      <c r="D163">
        <v>90000</v>
      </c>
      <c r="E163">
        <v>0</v>
      </c>
    </row>
    <row r="164" spans="1:5">
      <c r="A164">
        <v>15599533</v>
      </c>
      <c r="B164" t="s">
        <v>96</v>
      </c>
      <c r="C164">
        <v>37</v>
      </c>
      <c r="D164">
        <v>33000</v>
      </c>
      <c r="E164">
        <v>0</v>
      </c>
    </row>
    <row r="165" spans="1:5">
      <c r="A165">
        <v>15757837</v>
      </c>
      <c r="B165" t="s">
        <v>95</v>
      </c>
      <c r="C165">
        <v>35</v>
      </c>
      <c r="D165">
        <v>38000</v>
      </c>
      <c r="E165">
        <v>0</v>
      </c>
    </row>
    <row r="166" spans="1:5">
      <c r="A166">
        <v>15697574</v>
      </c>
      <c r="B166" t="s">
        <v>96</v>
      </c>
      <c r="C166">
        <v>33</v>
      </c>
      <c r="D166">
        <v>69000</v>
      </c>
      <c r="E166">
        <v>0</v>
      </c>
    </row>
    <row r="167" spans="1:5">
      <c r="A167">
        <v>15578738</v>
      </c>
      <c r="B167" t="s">
        <v>96</v>
      </c>
      <c r="C167">
        <v>18</v>
      </c>
      <c r="D167">
        <v>86000</v>
      </c>
      <c r="E167">
        <v>0</v>
      </c>
    </row>
    <row r="168" spans="1:5">
      <c r="A168">
        <v>15762228</v>
      </c>
      <c r="B168" t="s">
        <v>96</v>
      </c>
      <c r="C168">
        <v>22</v>
      </c>
      <c r="D168">
        <v>55000</v>
      </c>
      <c r="E168">
        <v>0</v>
      </c>
    </row>
    <row r="169" spans="1:5">
      <c r="A169">
        <v>15614827</v>
      </c>
      <c r="B169" t="s">
        <v>96</v>
      </c>
      <c r="C169">
        <v>35</v>
      </c>
      <c r="D169">
        <v>71000</v>
      </c>
      <c r="E169">
        <v>0</v>
      </c>
    </row>
    <row r="170" spans="1:5">
      <c r="A170">
        <v>15789815</v>
      </c>
      <c r="B170" t="s">
        <v>95</v>
      </c>
      <c r="C170">
        <v>29</v>
      </c>
      <c r="D170">
        <v>148000</v>
      </c>
      <c r="E170">
        <v>1</v>
      </c>
    </row>
    <row r="171" spans="1:5">
      <c r="A171">
        <v>15579781</v>
      </c>
      <c r="B171" t="s">
        <v>96</v>
      </c>
      <c r="C171">
        <v>29</v>
      </c>
      <c r="D171">
        <v>47000</v>
      </c>
      <c r="E171">
        <v>0</v>
      </c>
    </row>
    <row r="172" spans="1:5">
      <c r="A172">
        <v>15587013</v>
      </c>
      <c r="B172" t="s">
        <v>95</v>
      </c>
      <c r="C172">
        <v>21</v>
      </c>
      <c r="D172">
        <v>88000</v>
      </c>
      <c r="E172">
        <v>0</v>
      </c>
    </row>
    <row r="173" spans="1:5">
      <c r="A173">
        <v>15570932</v>
      </c>
      <c r="B173" t="s">
        <v>95</v>
      </c>
      <c r="C173">
        <v>34</v>
      </c>
      <c r="D173">
        <v>115000</v>
      </c>
      <c r="E173">
        <v>0</v>
      </c>
    </row>
    <row r="174" spans="1:5">
      <c r="A174">
        <v>15794661</v>
      </c>
      <c r="B174" t="s">
        <v>96</v>
      </c>
      <c r="C174">
        <v>26</v>
      </c>
      <c r="D174">
        <v>118000</v>
      </c>
      <c r="E174">
        <v>0</v>
      </c>
    </row>
    <row r="175" spans="1:5">
      <c r="A175">
        <v>15581654</v>
      </c>
      <c r="B175" t="s">
        <v>96</v>
      </c>
      <c r="C175">
        <v>34</v>
      </c>
      <c r="D175">
        <v>43000</v>
      </c>
      <c r="E175">
        <v>0</v>
      </c>
    </row>
    <row r="176" spans="1:5">
      <c r="A176">
        <v>15644296</v>
      </c>
      <c r="B176" t="s">
        <v>96</v>
      </c>
      <c r="C176">
        <v>34</v>
      </c>
      <c r="D176">
        <v>72000</v>
      </c>
      <c r="E176">
        <v>0</v>
      </c>
    </row>
    <row r="177" spans="1:5">
      <c r="A177">
        <v>15614420</v>
      </c>
      <c r="B177" t="s">
        <v>96</v>
      </c>
      <c r="C177">
        <v>23</v>
      </c>
      <c r="D177">
        <v>28000</v>
      </c>
      <c r="E177">
        <v>0</v>
      </c>
    </row>
    <row r="178" spans="1:5">
      <c r="A178">
        <v>15609653</v>
      </c>
      <c r="B178" t="s">
        <v>96</v>
      </c>
      <c r="C178">
        <v>35</v>
      </c>
      <c r="D178">
        <v>47000</v>
      </c>
      <c r="E178">
        <v>0</v>
      </c>
    </row>
    <row r="179" spans="1:5">
      <c r="A179">
        <v>15594577</v>
      </c>
      <c r="B179" t="s">
        <v>95</v>
      </c>
      <c r="C179">
        <v>25</v>
      </c>
      <c r="D179">
        <v>22000</v>
      </c>
      <c r="E179">
        <v>0</v>
      </c>
    </row>
    <row r="180" spans="1:5">
      <c r="A180">
        <v>15584114</v>
      </c>
      <c r="B180" t="s">
        <v>95</v>
      </c>
      <c r="C180">
        <v>24</v>
      </c>
      <c r="D180">
        <v>23000</v>
      </c>
      <c r="E180">
        <v>0</v>
      </c>
    </row>
    <row r="181" spans="1:5">
      <c r="A181">
        <v>15673367</v>
      </c>
      <c r="B181" t="s">
        <v>96</v>
      </c>
      <c r="C181">
        <v>31</v>
      </c>
      <c r="D181">
        <v>34000</v>
      </c>
      <c r="E181">
        <v>0</v>
      </c>
    </row>
    <row r="182" spans="1:5">
      <c r="A182">
        <v>15685576</v>
      </c>
      <c r="B182" t="s">
        <v>95</v>
      </c>
      <c r="C182">
        <v>26</v>
      </c>
      <c r="D182">
        <v>16000</v>
      </c>
      <c r="E182">
        <v>0</v>
      </c>
    </row>
    <row r="183" spans="1:5">
      <c r="A183">
        <v>15774727</v>
      </c>
      <c r="B183" t="s">
        <v>96</v>
      </c>
      <c r="C183">
        <v>31</v>
      </c>
      <c r="D183">
        <v>71000</v>
      </c>
      <c r="E183">
        <v>0</v>
      </c>
    </row>
    <row r="184" spans="1:5">
      <c r="A184">
        <v>15694288</v>
      </c>
      <c r="B184" t="s">
        <v>96</v>
      </c>
      <c r="C184">
        <v>32</v>
      </c>
      <c r="D184">
        <v>117000</v>
      </c>
      <c r="E184">
        <v>1</v>
      </c>
    </row>
    <row r="185" spans="1:5">
      <c r="A185">
        <v>15603319</v>
      </c>
      <c r="B185" t="s">
        <v>95</v>
      </c>
      <c r="C185">
        <v>33</v>
      </c>
      <c r="D185">
        <v>43000</v>
      </c>
      <c r="E185">
        <v>0</v>
      </c>
    </row>
    <row r="186" spans="1:5">
      <c r="A186">
        <v>15759066</v>
      </c>
      <c r="B186" t="s">
        <v>96</v>
      </c>
      <c r="C186">
        <v>33</v>
      </c>
      <c r="D186">
        <v>60000</v>
      </c>
      <c r="E186">
        <v>0</v>
      </c>
    </row>
    <row r="187" spans="1:5">
      <c r="A187">
        <v>15814816</v>
      </c>
      <c r="B187" t="s">
        <v>95</v>
      </c>
      <c r="C187">
        <v>31</v>
      </c>
      <c r="D187">
        <v>66000</v>
      </c>
      <c r="E187">
        <v>0</v>
      </c>
    </row>
    <row r="188" spans="1:5">
      <c r="A188">
        <v>15724402</v>
      </c>
      <c r="B188" t="s">
        <v>96</v>
      </c>
      <c r="C188">
        <v>20</v>
      </c>
      <c r="D188">
        <v>82000</v>
      </c>
      <c r="E188">
        <v>0</v>
      </c>
    </row>
    <row r="189" spans="1:5">
      <c r="A189">
        <v>15571059</v>
      </c>
      <c r="B189" t="s">
        <v>96</v>
      </c>
      <c r="C189">
        <v>33</v>
      </c>
      <c r="D189">
        <v>41000</v>
      </c>
      <c r="E189">
        <v>0</v>
      </c>
    </row>
    <row r="190" spans="1:5">
      <c r="A190">
        <v>15674206</v>
      </c>
      <c r="B190" t="s">
        <v>95</v>
      </c>
      <c r="C190">
        <v>35</v>
      </c>
      <c r="D190">
        <v>72000</v>
      </c>
      <c r="E190">
        <v>0</v>
      </c>
    </row>
    <row r="191" spans="1:5">
      <c r="A191">
        <v>15715160</v>
      </c>
      <c r="B191" t="s">
        <v>95</v>
      </c>
      <c r="C191">
        <v>28</v>
      </c>
      <c r="D191">
        <v>32000</v>
      </c>
      <c r="E191">
        <v>0</v>
      </c>
    </row>
    <row r="192" spans="1:5">
      <c r="A192">
        <v>15730448</v>
      </c>
      <c r="B192" t="s">
        <v>95</v>
      </c>
      <c r="C192">
        <v>24</v>
      </c>
      <c r="D192">
        <v>84000</v>
      </c>
      <c r="E192">
        <v>0</v>
      </c>
    </row>
    <row r="193" spans="1:5">
      <c r="A193">
        <v>15662067</v>
      </c>
      <c r="B193" t="s">
        <v>96</v>
      </c>
      <c r="C193">
        <v>19</v>
      </c>
      <c r="D193">
        <v>26000</v>
      </c>
      <c r="E193">
        <v>0</v>
      </c>
    </row>
    <row r="194" spans="1:5">
      <c r="A194">
        <v>15779581</v>
      </c>
      <c r="B194" t="s">
        <v>95</v>
      </c>
      <c r="C194">
        <v>29</v>
      </c>
      <c r="D194">
        <v>43000</v>
      </c>
      <c r="E194">
        <v>0</v>
      </c>
    </row>
    <row r="195" spans="1:5">
      <c r="A195">
        <v>15662901</v>
      </c>
      <c r="B195" t="s">
        <v>95</v>
      </c>
      <c r="C195">
        <v>19</v>
      </c>
      <c r="D195">
        <v>70000</v>
      </c>
      <c r="E195">
        <v>0</v>
      </c>
    </row>
    <row r="196" spans="1:5">
      <c r="A196">
        <v>15689751</v>
      </c>
      <c r="B196" t="s">
        <v>95</v>
      </c>
      <c r="C196">
        <v>28</v>
      </c>
      <c r="D196">
        <v>89000</v>
      </c>
      <c r="E196">
        <v>0</v>
      </c>
    </row>
    <row r="197" spans="1:5">
      <c r="A197">
        <v>15667742</v>
      </c>
      <c r="B197" t="s">
        <v>95</v>
      </c>
      <c r="C197">
        <v>34</v>
      </c>
      <c r="D197">
        <v>43000</v>
      </c>
      <c r="E197">
        <v>0</v>
      </c>
    </row>
    <row r="198" spans="1:5">
      <c r="A198">
        <v>15738448</v>
      </c>
      <c r="B198" t="s">
        <v>96</v>
      </c>
      <c r="C198">
        <v>30</v>
      </c>
      <c r="D198">
        <v>79000</v>
      </c>
      <c r="E198">
        <v>0</v>
      </c>
    </row>
    <row r="199" spans="1:5">
      <c r="A199">
        <v>15680243</v>
      </c>
      <c r="B199" t="s">
        <v>96</v>
      </c>
      <c r="C199">
        <v>20</v>
      </c>
      <c r="D199">
        <v>36000</v>
      </c>
      <c r="E199">
        <v>0</v>
      </c>
    </row>
    <row r="200" spans="1:5">
      <c r="A200">
        <v>15745083</v>
      </c>
      <c r="B200" t="s">
        <v>95</v>
      </c>
      <c r="C200">
        <v>26</v>
      </c>
      <c r="D200">
        <v>80000</v>
      </c>
      <c r="E200">
        <v>0</v>
      </c>
    </row>
    <row r="201" spans="1:5">
      <c r="A201">
        <v>15708228</v>
      </c>
      <c r="B201" t="s">
        <v>95</v>
      </c>
      <c r="C201">
        <v>35</v>
      </c>
      <c r="D201">
        <v>22000</v>
      </c>
      <c r="E201">
        <v>0</v>
      </c>
    </row>
    <row r="202" spans="1:5">
      <c r="A202">
        <v>15628523</v>
      </c>
      <c r="B202" t="s">
        <v>95</v>
      </c>
      <c r="C202">
        <v>35</v>
      </c>
      <c r="D202">
        <v>39000</v>
      </c>
      <c r="E202">
        <v>0</v>
      </c>
    </row>
    <row r="203" spans="1:5">
      <c r="A203">
        <v>15708196</v>
      </c>
      <c r="B203" t="s">
        <v>95</v>
      </c>
      <c r="C203">
        <v>49</v>
      </c>
      <c r="D203">
        <v>74000</v>
      </c>
      <c r="E203">
        <v>0</v>
      </c>
    </row>
    <row r="204" spans="1:5">
      <c r="A204">
        <v>15735549</v>
      </c>
      <c r="B204" t="s">
        <v>96</v>
      </c>
      <c r="C204">
        <v>39</v>
      </c>
      <c r="D204">
        <v>134000</v>
      </c>
      <c r="E204">
        <v>1</v>
      </c>
    </row>
    <row r="205" spans="1:5">
      <c r="A205">
        <v>15809347</v>
      </c>
      <c r="B205" t="s">
        <v>96</v>
      </c>
      <c r="C205">
        <v>41</v>
      </c>
      <c r="D205">
        <v>71000</v>
      </c>
      <c r="E205">
        <v>0</v>
      </c>
    </row>
    <row r="206" spans="1:5">
      <c r="A206">
        <v>15660866</v>
      </c>
      <c r="B206" t="s">
        <v>96</v>
      </c>
      <c r="C206">
        <v>58</v>
      </c>
      <c r="D206">
        <v>101000</v>
      </c>
      <c r="E206">
        <v>1</v>
      </c>
    </row>
    <row r="207" spans="1:5">
      <c r="A207">
        <v>15766609</v>
      </c>
      <c r="B207" t="s">
        <v>96</v>
      </c>
      <c r="C207">
        <v>47</v>
      </c>
      <c r="D207">
        <v>47000</v>
      </c>
      <c r="E207">
        <v>0</v>
      </c>
    </row>
    <row r="208" spans="1:5">
      <c r="A208">
        <v>15654230</v>
      </c>
      <c r="B208" t="s">
        <v>96</v>
      </c>
      <c r="C208">
        <v>55</v>
      </c>
      <c r="D208">
        <v>130000</v>
      </c>
      <c r="E208">
        <v>1</v>
      </c>
    </row>
    <row r="209" spans="1:5">
      <c r="A209">
        <v>15794566</v>
      </c>
      <c r="B209" t="s">
        <v>96</v>
      </c>
      <c r="C209">
        <v>52</v>
      </c>
      <c r="D209">
        <v>114000</v>
      </c>
      <c r="E209">
        <v>0</v>
      </c>
    </row>
    <row r="210" spans="1:5">
      <c r="A210">
        <v>15800890</v>
      </c>
      <c r="B210" t="s">
        <v>96</v>
      </c>
      <c r="C210">
        <v>40</v>
      </c>
      <c r="D210">
        <v>142000</v>
      </c>
      <c r="E210">
        <v>1</v>
      </c>
    </row>
    <row r="211" spans="1:5">
      <c r="A211">
        <v>15697424</v>
      </c>
      <c r="B211" t="s">
        <v>96</v>
      </c>
      <c r="C211">
        <v>46</v>
      </c>
      <c r="D211">
        <v>22000</v>
      </c>
      <c r="E211">
        <v>0</v>
      </c>
    </row>
    <row r="212" spans="1:5">
      <c r="A212">
        <v>15724536</v>
      </c>
      <c r="B212" t="s">
        <v>96</v>
      </c>
      <c r="C212">
        <v>48</v>
      </c>
      <c r="D212">
        <v>96000</v>
      </c>
      <c r="E212">
        <v>1</v>
      </c>
    </row>
    <row r="213" spans="1:5">
      <c r="A213">
        <v>15735878</v>
      </c>
      <c r="B213" t="s">
        <v>95</v>
      </c>
      <c r="C213">
        <v>52</v>
      </c>
      <c r="D213">
        <v>150000</v>
      </c>
      <c r="E213">
        <v>1</v>
      </c>
    </row>
    <row r="214" spans="1:5">
      <c r="A214">
        <v>15707596</v>
      </c>
      <c r="B214" t="s">
        <v>96</v>
      </c>
      <c r="C214">
        <v>59</v>
      </c>
      <c r="D214">
        <v>42000</v>
      </c>
      <c r="E214">
        <v>0</v>
      </c>
    </row>
    <row r="215" spans="1:5">
      <c r="A215">
        <v>15657163</v>
      </c>
      <c r="B215" t="s">
        <v>95</v>
      </c>
      <c r="C215">
        <v>35</v>
      </c>
      <c r="D215">
        <v>58000</v>
      </c>
      <c r="E215">
        <v>0</v>
      </c>
    </row>
    <row r="216" spans="1:5">
      <c r="A216">
        <v>15622478</v>
      </c>
      <c r="B216" t="s">
        <v>95</v>
      </c>
      <c r="C216">
        <v>47</v>
      </c>
      <c r="D216">
        <v>43000</v>
      </c>
      <c r="E216">
        <v>0</v>
      </c>
    </row>
    <row r="217" spans="1:5">
      <c r="A217">
        <v>15779529</v>
      </c>
      <c r="B217" t="s">
        <v>96</v>
      </c>
      <c r="C217">
        <v>60</v>
      </c>
      <c r="D217">
        <v>108000</v>
      </c>
      <c r="E217">
        <v>1</v>
      </c>
    </row>
    <row r="218" spans="1:5">
      <c r="A218">
        <v>15636023</v>
      </c>
      <c r="B218" t="s">
        <v>95</v>
      </c>
      <c r="C218">
        <v>49</v>
      </c>
      <c r="D218">
        <v>65000</v>
      </c>
      <c r="E218">
        <v>0</v>
      </c>
    </row>
    <row r="219" spans="1:5">
      <c r="A219">
        <v>15582066</v>
      </c>
      <c r="B219" t="s">
        <v>95</v>
      </c>
      <c r="C219">
        <v>40</v>
      </c>
      <c r="D219">
        <v>78000</v>
      </c>
      <c r="E219">
        <v>0</v>
      </c>
    </row>
    <row r="220" spans="1:5">
      <c r="A220">
        <v>15666675</v>
      </c>
      <c r="B220" t="s">
        <v>96</v>
      </c>
      <c r="C220">
        <v>46</v>
      </c>
      <c r="D220">
        <v>96000</v>
      </c>
      <c r="E220">
        <v>0</v>
      </c>
    </row>
    <row r="221" spans="1:5">
      <c r="A221">
        <v>15732987</v>
      </c>
      <c r="B221" t="s">
        <v>95</v>
      </c>
      <c r="C221">
        <v>59</v>
      </c>
      <c r="D221">
        <v>143000</v>
      </c>
      <c r="E221">
        <v>1</v>
      </c>
    </row>
    <row r="222" spans="1:5">
      <c r="A222">
        <v>15789432</v>
      </c>
      <c r="B222" t="s">
        <v>96</v>
      </c>
      <c r="C222">
        <v>41</v>
      </c>
      <c r="D222">
        <v>80000</v>
      </c>
      <c r="E222">
        <v>0</v>
      </c>
    </row>
    <row r="223" spans="1:5">
      <c r="A223">
        <v>15663161</v>
      </c>
      <c r="B223" t="s">
        <v>95</v>
      </c>
      <c r="C223">
        <v>35</v>
      </c>
      <c r="D223">
        <v>91000</v>
      </c>
      <c r="E223">
        <v>1</v>
      </c>
    </row>
    <row r="224" spans="1:5">
      <c r="A224">
        <v>15694879</v>
      </c>
      <c r="B224" t="s">
        <v>95</v>
      </c>
      <c r="C224">
        <v>37</v>
      </c>
      <c r="D224">
        <v>144000</v>
      </c>
      <c r="E224">
        <v>1</v>
      </c>
    </row>
    <row r="225" spans="1:5">
      <c r="A225">
        <v>15593715</v>
      </c>
      <c r="B225" t="s">
        <v>95</v>
      </c>
      <c r="C225">
        <v>60</v>
      </c>
      <c r="D225">
        <v>102000</v>
      </c>
      <c r="E225">
        <v>1</v>
      </c>
    </row>
    <row r="226" spans="1:5">
      <c r="A226">
        <v>15575002</v>
      </c>
      <c r="B226" t="s">
        <v>96</v>
      </c>
      <c r="C226">
        <v>35</v>
      </c>
      <c r="D226">
        <v>60000</v>
      </c>
      <c r="E226">
        <v>0</v>
      </c>
    </row>
    <row r="227" spans="1:5">
      <c r="A227">
        <v>15622171</v>
      </c>
      <c r="B227" t="s">
        <v>95</v>
      </c>
      <c r="C227">
        <v>37</v>
      </c>
      <c r="D227">
        <v>53000</v>
      </c>
      <c r="E227">
        <v>0</v>
      </c>
    </row>
    <row r="228" spans="1:5">
      <c r="A228">
        <v>15795224</v>
      </c>
      <c r="B228" t="s">
        <v>96</v>
      </c>
      <c r="C228">
        <v>36</v>
      </c>
      <c r="D228">
        <v>126000</v>
      </c>
      <c r="E228">
        <v>1</v>
      </c>
    </row>
    <row r="229" spans="1:5">
      <c r="A229">
        <v>15685346</v>
      </c>
      <c r="B229" t="s">
        <v>95</v>
      </c>
      <c r="C229">
        <v>56</v>
      </c>
      <c r="D229">
        <v>133000</v>
      </c>
      <c r="E229">
        <v>1</v>
      </c>
    </row>
    <row r="230" spans="1:5">
      <c r="A230">
        <v>15691808</v>
      </c>
      <c r="B230" t="s">
        <v>96</v>
      </c>
      <c r="C230">
        <v>40</v>
      </c>
      <c r="D230">
        <v>72000</v>
      </c>
      <c r="E230">
        <v>0</v>
      </c>
    </row>
    <row r="231" spans="1:5">
      <c r="A231">
        <v>15721007</v>
      </c>
      <c r="B231" t="s">
        <v>96</v>
      </c>
      <c r="C231">
        <v>42</v>
      </c>
      <c r="D231">
        <v>80000</v>
      </c>
      <c r="E231">
        <v>1</v>
      </c>
    </row>
    <row r="232" spans="1:5">
      <c r="A232">
        <v>15794253</v>
      </c>
      <c r="B232" t="s">
        <v>96</v>
      </c>
      <c r="C232">
        <v>35</v>
      </c>
      <c r="D232">
        <v>147000</v>
      </c>
      <c r="E232">
        <v>1</v>
      </c>
    </row>
    <row r="233" spans="1:5">
      <c r="A233">
        <v>15694453</v>
      </c>
      <c r="B233" t="s">
        <v>95</v>
      </c>
      <c r="C233">
        <v>39</v>
      </c>
      <c r="D233">
        <v>42000</v>
      </c>
      <c r="E233">
        <v>0</v>
      </c>
    </row>
    <row r="234" spans="1:5">
      <c r="A234">
        <v>15813113</v>
      </c>
      <c r="B234" t="s">
        <v>95</v>
      </c>
      <c r="C234">
        <v>40</v>
      </c>
      <c r="D234">
        <v>107000</v>
      </c>
      <c r="E234">
        <v>1</v>
      </c>
    </row>
    <row r="235" spans="1:5">
      <c r="A235">
        <v>15614187</v>
      </c>
      <c r="B235" t="s">
        <v>95</v>
      </c>
      <c r="C235">
        <v>49</v>
      </c>
      <c r="D235">
        <v>86000</v>
      </c>
      <c r="E235">
        <v>1</v>
      </c>
    </row>
    <row r="236" spans="1:5">
      <c r="A236">
        <v>15619407</v>
      </c>
      <c r="B236" t="s">
        <v>96</v>
      </c>
      <c r="C236">
        <v>38</v>
      </c>
      <c r="D236">
        <v>112000</v>
      </c>
      <c r="E236">
        <v>0</v>
      </c>
    </row>
    <row r="237" spans="1:5">
      <c r="A237">
        <v>15646227</v>
      </c>
      <c r="B237" t="s">
        <v>95</v>
      </c>
      <c r="C237">
        <v>46</v>
      </c>
      <c r="D237">
        <v>79000</v>
      </c>
      <c r="E237">
        <v>1</v>
      </c>
    </row>
    <row r="238" spans="1:5">
      <c r="A238">
        <v>15660541</v>
      </c>
      <c r="B238" t="s">
        <v>95</v>
      </c>
      <c r="C238">
        <v>40</v>
      </c>
      <c r="D238">
        <v>57000</v>
      </c>
      <c r="E238">
        <v>0</v>
      </c>
    </row>
    <row r="239" spans="1:5">
      <c r="A239">
        <v>15753874</v>
      </c>
      <c r="B239" t="s">
        <v>96</v>
      </c>
      <c r="C239">
        <v>37</v>
      </c>
      <c r="D239">
        <v>80000</v>
      </c>
      <c r="E239">
        <v>0</v>
      </c>
    </row>
    <row r="240" spans="1:5">
      <c r="A240">
        <v>15617877</v>
      </c>
      <c r="B240" t="s">
        <v>96</v>
      </c>
      <c r="C240">
        <v>46</v>
      </c>
      <c r="D240">
        <v>82000</v>
      </c>
      <c r="E240">
        <v>0</v>
      </c>
    </row>
    <row r="241" spans="1:5">
      <c r="A241">
        <v>15772073</v>
      </c>
      <c r="B241" t="s">
        <v>96</v>
      </c>
      <c r="C241">
        <v>53</v>
      </c>
      <c r="D241">
        <v>143000</v>
      </c>
      <c r="E241">
        <v>1</v>
      </c>
    </row>
    <row r="242" spans="1:5">
      <c r="A242">
        <v>15701537</v>
      </c>
      <c r="B242" t="s">
        <v>95</v>
      </c>
      <c r="C242">
        <v>42</v>
      </c>
      <c r="D242">
        <v>149000</v>
      </c>
      <c r="E242">
        <v>1</v>
      </c>
    </row>
    <row r="243" spans="1:5">
      <c r="A243">
        <v>15736228</v>
      </c>
      <c r="B243" t="s">
        <v>95</v>
      </c>
      <c r="C243">
        <v>38</v>
      </c>
      <c r="D243">
        <v>59000</v>
      </c>
      <c r="E243">
        <v>0</v>
      </c>
    </row>
    <row r="244" spans="1:5">
      <c r="A244">
        <v>15780572</v>
      </c>
      <c r="B244" t="s">
        <v>96</v>
      </c>
      <c r="C244">
        <v>50</v>
      </c>
      <c r="D244">
        <v>88000</v>
      </c>
      <c r="E244">
        <v>1</v>
      </c>
    </row>
    <row r="245" spans="1:5">
      <c r="A245">
        <v>15769596</v>
      </c>
      <c r="B245" t="s">
        <v>96</v>
      </c>
      <c r="C245">
        <v>56</v>
      </c>
      <c r="D245">
        <v>104000</v>
      </c>
      <c r="E245">
        <v>1</v>
      </c>
    </row>
    <row r="246" spans="1:5">
      <c r="A246">
        <v>15586996</v>
      </c>
      <c r="B246" t="s">
        <v>96</v>
      </c>
      <c r="C246">
        <v>41</v>
      </c>
      <c r="D246">
        <v>72000</v>
      </c>
      <c r="E246">
        <v>0</v>
      </c>
    </row>
    <row r="247" spans="1:5">
      <c r="A247">
        <v>15722061</v>
      </c>
      <c r="B247" t="s">
        <v>96</v>
      </c>
      <c r="C247">
        <v>51</v>
      </c>
      <c r="D247">
        <v>146000</v>
      </c>
      <c r="E247">
        <v>1</v>
      </c>
    </row>
    <row r="248" spans="1:5">
      <c r="A248">
        <v>15638003</v>
      </c>
      <c r="B248" t="s">
        <v>96</v>
      </c>
      <c r="C248">
        <v>35</v>
      </c>
      <c r="D248">
        <v>50000</v>
      </c>
      <c r="E248">
        <v>0</v>
      </c>
    </row>
    <row r="249" spans="1:5">
      <c r="A249">
        <v>15775590</v>
      </c>
      <c r="B249" t="s">
        <v>96</v>
      </c>
      <c r="C249">
        <v>57</v>
      </c>
      <c r="D249">
        <v>122000</v>
      </c>
      <c r="E249">
        <v>1</v>
      </c>
    </row>
    <row r="250" spans="1:5">
      <c r="A250">
        <v>15730688</v>
      </c>
      <c r="B250" t="s">
        <v>95</v>
      </c>
      <c r="C250">
        <v>41</v>
      </c>
      <c r="D250">
        <v>52000</v>
      </c>
      <c r="E250">
        <v>0</v>
      </c>
    </row>
    <row r="251" spans="1:5">
      <c r="A251">
        <v>15753102</v>
      </c>
      <c r="B251" t="s">
        <v>96</v>
      </c>
      <c r="C251">
        <v>35</v>
      </c>
      <c r="D251">
        <v>97000</v>
      </c>
      <c r="E251">
        <v>1</v>
      </c>
    </row>
    <row r="252" spans="1:5">
      <c r="A252">
        <v>15810075</v>
      </c>
      <c r="B252" t="s">
        <v>96</v>
      </c>
      <c r="C252">
        <v>44</v>
      </c>
      <c r="D252">
        <v>39000</v>
      </c>
      <c r="E252">
        <v>0</v>
      </c>
    </row>
    <row r="253" spans="1:5">
      <c r="A253">
        <v>15723373</v>
      </c>
      <c r="B253" t="s">
        <v>95</v>
      </c>
      <c r="C253">
        <v>37</v>
      </c>
      <c r="D253">
        <v>52000</v>
      </c>
      <c r="E253">
        <v>0</v>
      </c>
    </row>
    <row r="254" spans="1:5">
      <c r="A254">
        <v>15795298</v>
      </c>
      <c r="B254" t="s">
        <v>96</v>
      </c>
      <c r="C254">
        <v>48</v>
      </c>
      <c r="D254">
        <v>134000</v>
      </c>
      <c r="E254">
        <v>1</v>
      </c>
    </row>
    <row r="255" spans="1:5">
      <c r="A255">
        <v>15584320</v>
      </c>
      <c r="B255" t="s">
        <v>96</v>
      </c>
      <c r="C255">
        <v>37</v>
      </c>
      <c r="D255">
        <v>146000</v>
      </c>
      <c r="E255">
        <v>1</v>
      </c>
    </row>
    <row r="256" spans="1:5">
      <c r="A256">
        <v>15724161</v>
      </c>
      <c r="B256" t="s">
        <v>96</v>
      </c>
      <c r="C256">
        <v>50</v>
      </c>
      <c r="D256">
        <v>44000</v>
      </c>
      <c r="E256">
        <v>0</v>
      </c>
    </row>
    <row r="257" spans="1:5">
      <c r="A257">
        <v>15750056</v>
      </c>
      <c r="B257" t="s">
        <v>96</v>
      </c>
      <c r="C257">
        <v>52</v>
      </c>
      <c r="D257">
        <v>90000</v>
      </c>
      <c r="E257">
        <v>1</v>
      </c>
    </row>
    <row r="258" spans="1:5">
      <c r="A258">
        <v>15609637</v>
      </c>
      <c r="B258" t="s">
        <v>96</v>
      </c>
      <c r="C258">
        <v>41</v>
      </c>
      <c r="D258">
        <v>72000</v>
      </c>
      <c r="E258">
        <v>0</v>
      </c>
    </row>
    <row r="259" spans="1:5">
      <c r="A259">
        <v>15794493</v>
      </c>
      <c r="B259" t="s">
        <v>95</v>
      </c>
      <c r="C259">
        <v>40</v>
      </c>
      <c r="D259">
        <v>57000</v>
      </c>
      <c r="E259">
        <v>0</v>
      </c>
    </row>
    <row r="260" spans="1:5">
      <c r="A260">
        <v>15569641</v>
      </c>
      <c r="B260" t="s">
        <v>96</v>
      </c>
      <c r="C260">
        <v>58</v>
      </c>
      <c r="D260">
        <v>95000</v>
      </c>
      <c r="E260">
        <v>1</v>
      </c>
    </row>
    <row r="261" spans="1:5">
      <c r="A261">
        <v>15815236</v>
      </c>
      <c r="B261" t="s">
        <v>96</v>
      </c>
      <c r="C261">
        <v>45</v>
      </c>
      <c r="D261">
        <v>131000</v>
      </c>
      <c r="E261">
        <v>1</v>
      </c>
    </row>
    <row r="262" spans="1:5">
      <c r="A262">
        <v>15811177</v>
      </c>
      <c r="B262" t="s">
        <v>96</v>
      </c>
      <c r="C262">
        <v>35</v>
      </c>
      <c r="D262">
        <v>77000</v>
      </c>
      <c r="E262">
        <v>0</v>
      </c>
    </row>
    <row r="263" spans="1:5">
      <c r="A263">
        <v>15680587</v>
      </c>
      <c r="B263" t="s">
        <v>95</v>
      </c>
      <c r="C263">
        <v>36</v>
      </c>
      <c r="D263">
        <v>144000</v>
      </c>
      <c r="E263">
        <v>1</v>
      </c>
    </row>
    <row r="264" spans="1:5">
      <c r="A264">
        <v>15672821</v>
      </c>
      <c r="B264" t="s">
        <v>96</v>
      </c>
      <c r="C264">
        <v>55</v>
      </c>
      <c r="D264">
        <v>125000</v>
      </c>
      <c r="E264">
        <v>1</v>
      </c>
    </row>
    <row r="265" spans="1:5">
      <c r="A265">
        <v>15767681</v>
      </c>
      <c r="B265" t="s">
        <v>96</v>
      </c>
      <c r="C265">
        <v>35</v>
      </c>
      <c r="D265">
        <v>72000</v>
      </c>
      <c r="E265">
        <v>0</v>
      </c>
    </row>
    <row r="266" spans="1:5">
      <c r="A266">
        <v>15600379</v>
      </c>
      <c r="B266" t="s">
        <v>95</v>
      </c>
      <c r="C266">
        <v>48</v>
      </c>
      <c r="D266">
        <v>90000</v>
      </c>
      <c r="E266">
        <v>1</v>
      </c>
    </row>
    <row r="267" spans="1:5">
      <c r="A267">
        <v>15801336</v>
      </c>
      <c r="B267" t="s">
        <v>96</v>
      </c>
      <c r="C267">
        <v>42</v>
      </c>
      <c r="D267">
        <v>108000</v>
      </c>
      <c r="E267">
        <v>1</v>
      </c>
    </row>
    <row r="268" spans="1:5">
      <c r="A268">
        <v>15721592</v>
      </c>
      <c r="B268" t="s">
        <v>95</v>
      </c>
      <c r="C268">
        <v>40</v>
      </c>
      <c r="D268">
        <v>75000</v>
      </c>
      <c r="E268">
        <v>0</v>
      </c>
    </row>
    <row r="269" spans="1:5">
      <c r="A269">
        <v>15581282</v>
      </c>
      <c r="B269" t="s">
        <v>95</v>
      </c>
      <c r="C269">
        <v>37</v>
      </c>
      <c r="D269">
        <v>74000</v>
      </c>
      <c r="E269">
        <v>0</v>
      </c>
    </row>
    <row r="270" spans="1:5">
      <c r="A270">
        <v>15746203</v>
      </c>
      <c r="B270" t="s">
        <v>96</v>
      </c>
      <c r="C270">
        <v>47</v>
      </c>
      <c r="D270">
        <v>144000</v>
      </c>
      <c r="E270">
        <v>1</v>
      </c>
    </row>
    <row r="271" spans="1:5">
      <c r="A271">
        <v>15583137</v>
      </c>
      <c r="B271" t="s">
        <v>95</v>
      </c>
      <c r="C271">
        <v>40</v>
      </c>
      <c r="D271">
        <v>61000</v>
      </c>
      <c r="E271">
        <v>0</v>
      </c>
    </row>
    <row r="272" spans="1:5">
      <c r="A272">
        <v>15680752</v>
      </c>
      <c r="B272" t="s">
        <v>96</v>
      </c>
      <c r="C272">
        <v>43</v>
      </c>
      <c r="D272">
        <v>133000</v>
      </c>
      <c r="E272">
        <v>0</v>
      </c>
    </row>
    <row r="273" spans="1:5">
      <c r="A273">
        <v>15688172</v>
      </c>
      <c r="B273" t="s">
        <v>96</v>
      </c>
      <c r="C273">
        <v>59</v>
      </c>
      <c r="D273">
        <v>76000</v>
      </c>
      <c r="E273">
        <v>1</v>
      </c>
    </row>
    <row r="274" spans="1:5">
      <c r="A274">
        <v>15791373</v>
      </c>
      <c r="B274" t="s">
        <v>95</v>
      </c>
      <c r="C274">
        <v>60</v>
      </c>
      <c r="D274">
        <v>42000</v>
      </c>
      <c r="E274">
        <v>1</v>
      </c>
    </row>
    <row r="275" spans="1:5">
      <c r="A275">
        <v>15589449</v>
      </c>
      <c r="B275" t="s">
        <v>95</v>
      </c>
      <c r="C275">
        <v>39</v>
      </c>
      <c r="D275">
        <v>106000</v>
      </c>
      <c r="E275">
        <v>1</v>
      </c>
    </row>
    <row r="276" spans="1:5">
      <c r="A276">
        <v>15692819</v>
      </c>
      <c r="B276" t="s">
        <v>96</v>
      </c>
      <c r="C276">
        <v>57</v>
      </c>
      <c r="D276">
        <v>26000</v>
      </c>
      <c r="E276">
        <v>1</v>
      </c>
    </row>
    <row r="277" spans="1:5">
      <c r="A277">
        <v>15727467</v>
      </c>
      <c r="B277" t="s">
        <v>95</v>
      </c>
      <c r="C277">
        <v>57</v>
      </c>
      <c r="D277">
        <v>74000</v>
      </c>
      <c r="E277">
        <v>1</v>
      </c>
    </row>
    <row r="278" spans="1:5">
      <c r="A278">
        <v>15734312</v>
      </c>
      <c r="B278" t="s">
        <v>95</v>
      </c>
      <c r="C278">
        <v>38</v>
      </c>
      <c r="D278">
        <v>71000</v>
      </c>
      <c r="E278">
        <v>0</v>
      </c>
    </row>
    <row r="279" spans="1:5">
      <c r="A279">
        <v>15764604</v>
      </c>
      <c r="B279" t="s">
        <v>95</v>
      </c>
      <c r="C279">
        <v>49</v>
      </c>
      <c r="D279">
        <v>88000</v>
      </c>
      <c r="E279">
        <v>1</v>
      </c>
    </row>
    <row r="280" spans="1:5">
      <c r="A280">
        <v>15613014</v>
      </c>
      <c r="B280" t="s">
        <v>96</v>
      </c>
      <c r="C280">
        <v>52</v>
      </c>
      <c r="D280">
        <v>38000</v>
      </c>
      <c r="E280">
        <v>1</v>
      </c>
    </row>
    <row r="281" spans="1:5">
      <c r="A281">
        <v>15759684</v>
      </c>
      <c r="B281" t="s">
        <v>96</v>
      </c>
      <c r="C281">
        <v>50</v>
      </c>
      <c r="D281">
        <v>36000</v>
      </c>
      <c r="E281">
        <v>1</v>
      </c>
    </row>
    <row r="282" spans="1:5">
      <c r="A282">
        <v>15609669</v>
      </c>
      <c r="B282" t="s">
        <v>96</v>
      </c>
      <c r="C282">
        <v>59</v>
      </c>
      <c r="D282">
        <v>88000</v>
      </c>
      <c r="E282">
        <v>1</v>
      </c>
    </row>
    <row r="283" spans="1:5">
      <c r="A283">
        <v>15685536</v>
      </c>
      <c r="B283" t="s">
        <v>95</v>
      </c>
      <c r="C283">
        <v>35</v>
      </c>
      <c r="D283">
        <v>61000</v>
      </c>
      <c r="E283">
        <v>0</v>
      </c>
    </row>
    <row r="284" spans="1:5">
      <c r="A284">
        <v>15750447</v>
      </c>
      <c r="B284" t="s">
        <v>95</v>
      </c>
      <c r="C284">
        <v>37</v>
      </c>
      <c r="D284">
        <v>70000</v>
      </c>
      <c r="E284">
        <v>1</v>
      </c>
    </row>
    <row r="285" spans="1:5">
      <c r="A285">
        <v>15663249</v>
      </c>
      <c r="B285" t="s">
        <v>96</v>
      </c>
      <c r="C285">
        <v>52</v>
      </c>
      <c r="D285">
        <v>21000</v>
      </c>
      <c r="E285">
        <v>1</v>
      </c>
    </row>
    <row r="286" spans="1:5">
      <c r="A286">
        <v>15638646</v>
      </c>
      <c r="B286" t="s">
        <v>95</v>
      </c>
      <c r="C286">
        <v>48</v>
      </c>
      <c r="D286">
        <v>141000</v>
      </c>
      <c r="E286">
        <v>0</v>
      </c>
    </row>
    <row r="287" spans="1:5">
      <c r="A287">
        <v>15734161</v>
      </c>
      <c r="B287" t="s">
        <v>96</v>
      </c>
      <c r="C287">
        <v>37</v>
      </c>
      <c r="D287">
        <v>93000</v>
      </c>
      <c r="E287">
        <v>1</v>
      </c>
    </row>
    <row r="288" spans="1:5">
      <c r="A288">
        <v>15631070</v>
      </c>
      <c r="B288" t="s">
        <v>96</v>
      </c>
      <c r="C288">
        <v>37</v>
      </c>
      <c r="D288">
        <v>62000</v>
      </c>
      <c r="E288">
        <v>0</v>
      </c>
    </row>
    <row r="289" spans="1:5">
      <c r="A289">
        <v>15761950</v>
      </c>
      <c r="B289" t="s">
        <v>96</v>
      </c>
      <c r="C289">
        <v>48</v>
      </c>
      <c r="D289">
        <v>138000</v>
      </c>
      <c r="E289">
        <v>1</v>
      </c>
    </row>
    <row r="290" spans="1:5">
      <c r="A290">
        <v>15649668</v>
      </c>
      <c r="B290" t="s">
        <v>95</v>
      </c>
      <c r="C290">
        <v>41</v>
      </c>
      <c r="D290">
        <v>79000</v>
      </c>
      <c r="E290">
        <v>0</v>
      </c>
    </row>
    <row r="291" spans="1:5">
      <c r="A291">
        <v>15713912</v>
      </c>
      <c r="B291" t="s">
        <v>96</v>
      </c>
      <c r="C291">
        <v>37</v>
      </c>
      <c r="D291">
        <v>78000</v>
      </c>
      <c r="E291">
        <v>1</v>
      </c>
    </row>
    <row r="292" spans="1:5">
      <c r="A292">
        <v>15586757</v>
      </c>
      <c r="B292" t="s">
        <v>95</v>
      </c>
      <c r="C292">
        <v>39</v>
      </c>
      <c r="D292">
        <v>134000</v>
      </c>
      <c r="E292">
        <v>1</v>
      </c>
    </row>
    <row r="293" spans="1:5">
      <c r="A293">
        <v>15596522</v>
      </c>
      <c r="B293" t="s">
        <v>95</v>
      </c>
      <c r="C293">
        <v>49</v>
      </c>
      <c r="D293">
        <v>89000</v>
      </c>
      <c r="E293">
        <v>1</v>
      </c>
    </row>
    <row r="294" spans="1:5">
      <c r="A294">
        <v>15625395</v>
      </c>
      <c r="B294" t="s">
        <v>95</v>
      </c>
      <c r="C294">
        <v>55</v>
      </c>
      <c r="D294">
        <v>39000</v>
      </c>
      <c r="E294">
        <v>1</v>
      </c>
    </row>
    <row r="295" spans="1:5">
      <c r="A295">
        <v>15760570</v>
      </c>
      <c r="B295" t="s">
        <v>95</v>
      </c>
      <c r="C295">
        <v>37</v>
      </c>
      <c r="D295">
        <v>77000</v>
      </c>
      <c r="E295">
        <v>0</v>
      </c>
    </row>
    <row r="296" spans="1:5">
      <c r="A296">
        <v>15566689</v>
      </c>
      <c r="B296" t="s">
        <v>96</v>
      </c>
      <c r="C296">
        <v>35</v>
      </c>
      <c r="D296">
        <v>57000</v>
      </c>
      <c r="E296">
        <v>0</v>
      </c>
    </row>
    <row r="297" spans="1:5">
      <c r="A297">
        <v>15725794</v>
      </c>
      <c r="B297" t="s">
        <v>96</v>
      </c>
      <c r="C297">
        <v>36</v>
      </c>
      <c r="D297">
        <v>63000</v>
      </c>
      <c r="E297">
        <v>0</v>
      </c>
    </row>
    <row r="298" spans="1:5">
      <c r="A298">
        <v>15673539</v>
      </c>
      <c r="B298" t="s">
        <v>95</v>
      </c>
      <c r="C298">
        <v>42</v>
      </c>
      <c r="D298">
        <v>73000</v>
      </c>
      <c r="E298">
        <v>1</v>
      </c>
    </row>
    <row r="299" spans="1:5">
      <c r="A299">
        <v>15705298</v>
      </c>
      <c r="B299" t="s">
        <v>96</v>
      </c>
      <c r="C299">
        <v>43</v>
      </c>
      <c r="D299">
        <v>112000</v>
      </c>
      <c r="E299">
        <v>1</v>
      </c>
    </row>
    <row r="300" spans="1:5">
      <c r="A300">
        <v>15675791</v>
      </c>
      <c r="B300" t="s">
        <v>95</v>
      </c>
      <c r="C300">
        <v>45</v>
      </c>
      <c r="D300">
        <v>79000</v>
      </c>
      <c r="E300">
        <v>0</v>
      </c>
    </row>
    <row r="301" spans="1:5">
      <c r="A301">
        <v>15747043</v>
      </c>
      <c r="B301" t="s">
        <v>95</v>
      </c>
      <c r="C301">
        <v>46</v>
      </c>
      <c r="D301">
        <v>117000</v>
      </c>
      <c r="E301">
        <v>1</v>
      </c>
    </row>
    <row r="302" spans="1:5">
      <c r="A302">
        <v>15736397</v>
      </c>
      <c r="B302" t="s">
        <v>96</v>
      </c>
      <c r="C302">
        <v>58</v>
      </c>
      <c r="D302">
        <v>38000</v>
      </c>
      <c r="E302">
        <v>1</v>
      </c>
    </row>
    <row r="303" spans="1:5">
      <c r="A303">
        <v>15678201</v>
      </c>
      <c r="B303" t="s">
        <v>95</v>
      </c>
      <c r="C303">
        <v>48</v>
      </c>
      <c r="D303">
        <v>74000</v>
      </c>
      <c r="E303">
        <v>1</v>
      </c>
    </row>
    <row r="304" spans="1:5">
      <c r="A304">
        <v>15720745</v>
      </c>
      <c r="B304" t="s">
        <v>96</v>
      </c>
      <c r="C304">
        <v>37</v>
      </c>
      <c r="D304">
        <v>137000</v>
      </c>
      <c r="E304">
        <v>1</v>
      </c>
    </row>
    <row r="305" spans="1:5">
      <c r="A305">
        <v>15637593</v>
      </c>
      <c r="B305" t="s">
        <v>95</v>
      </c>
      <c r="C305">
        <v>37</v>
      </c>
      <c r="D305">
        <v>79000</v>
      </c>
      <c r="E305">
        <v>1</v>
      </c>
    </row>
    <row r="306" spans="1:5">
      <c r="A306">
        <v>15598070</v>
      </c>
      <c r="B306" t="s">
        <v>96</v>
      </c>
      <c r="C306">
        <v>40</v>
      </c>
      <c r="D306">
        <v>60000</v>
      </c>
      <c r="E306">
        <v>0</v>
      </c>
    </row>
    <row r="307" spans="1:5">
      <c r="A307">
        <v>15787550</v>
      </c>
      <c r="B307" t="s">
        <v>95</v>
      </c>
      <c r="C307">
        <v>42</v>
      </c>
      <c r="D307">
        <v>54000</v>
      </c>
      <c r="E307">
        <v>0</v>
      </c>
    </row>
    <row r="308" spans="1:5">
      <c r="A308">
        <v>15603942</v>
      </c>
      <c r="B308" t="s">
        <v>96</v>
      </c>
      <c r="C308">
        <v>51</v>
      </c>
      <c r="D308">
        <v>134000</v>
      </c>
      <c r="E308">
        <v>0</v>
      </c>
    </row>
    <row r="309" spans="1:5">
      <c r="A309">
        <v>15733973</v>
      </c>
      <c r="B309" t="s">
        <v>96</v>
      </c>
      <c r="C309">
        <v>47</v>
      </c>
      <c r="D309">
        <v>113000</v>
      </c>
      <c r="E309">
        <v>1</v>
      </c>
    </row>
    <row r="310" spans="1:5">
      <c r="A310">
        <v>15596761</v>
      </c>
      <c r="B310" t="s">
        <v>95</v>
      </c>
      <c r="C310">
        <v>36</v>
      </c>
      <c r="D310">
        <v>125000</v>
      </c>
      <c r="E310">
        <v>1</v>
      </c>
    </row>
    <row r="311" spans="1:5">
      <c r="A311">
        <v>15652400</v>
      </c>
      <c r="B311" t="s">
        <v>96</v>
      </c>
      <c r="C311">
        <v>38</v>
      </c>
      <c r="D311">
        <v>50000</v>
      </c>
      <c r="E311">
        <v>0</v>
      </c>
    </row>
    <row r="312" spans="1:5">
      <c r="A312">
        <v>15717893</v>
      </c>
      <c r="B312" t="s">
        <v>96</v>
      </c>
      <c r="C312">
        <v>42</v>
      </c>
      <c r="D312">
        <v>70000</v>
      </c>
      <c r="E312">
        <v>0</v>
      </c>
    </row>
    <row r="313" spans="1:5">
      <c r="A313">
        <v>15622585</v>
      </c>
      <c r="B313" t="s">
        <v>95</v>
      </c>
      <c r="C313">
        <v>39</v>
      </c>
      <c r="D313">
        <v>96000</v>
      </c>
      <c r="E313">
        <v>1</v>
      </c>
    </row>
    <row r="314" spans="1:5">
      <c r="A314">
        <v>15733964</v>
      </c>
      <c r="B314" t="s">
        <v>96</v>
      </c>
      <c r="C314">
        <v>38</v>
      </c>
      <c r="D314">
        <v>50000</v>
      </c>
      <c r="E314">
        <v>0</v>
      </c>
    </row>
    <row r="315" spans="1:5">
      <c r="A315">
        <v>15753861</v>
      </c>
      <c r="B315" t="s">
        <v>96</v>
      </c>
      <c r="C315">
        <v>49</v>
      </c>
      <c r="D315">
        <v>141000</v>
      </c>
      <c r="E315">
        <v>1</v>
      </c>
    </row>
    <row r="316" spans="1:5">
      <c r="A316">
        <v>15747097</v>
      </c>
      <c r="B316" t="s">
        <v>96</v>
      </c>
      <c r="C316">
        <v>39</v>
      </c>
      <c r="D316">
        <v>79000</v>
      </c>
      <c r="E316">
        <v>0</v>
      </c>
    </row>
    <row r="317" spans="1:5">
      <c r="A317">
        <v>15594762</v>
      </c>
      <c r="B317" t="s">
        <v>96</v>
      </c>
      <c r="C317">
        <v>39</v>
      </c>
      <c r="D317">
        <v>75000</v>
      </c>
      <c r="E317">
        <v>1</v>
      </c>
    </row>
    <row r="318" spans="1:5">
      <c r="A318">
        <v>15667417</v>
      </c>
      <c r="B318" t="s">
        <v>96</v>
      </c>
      <c r="C318">
        <v>54</v>
      </c>
      <c r="D318">
        <v>104000</v>
      </c>
      <c r="E318">
        <v>1</v>
      </c>
    </row>
    <row r="319" spans="1:5">
      <c r="A319">
        <v>15684861</v>
      </c>
      <c r="B319" t="s">
        <v>95</v>
      </c>
      <c r="C319">
        <v>35</v>
      </c>
      <c r="D319">
        <v>55000</v>
      </c>
      <c r="E319">
        <v>0</v>
      </c>
    </row>
    <row r="320" spans="1:5">
      <c r="A320">
        <v>15742204</v>
      </c>
      <c r="B320" t="s">
        <v>95</v>
      </c>
      <c r="C320">
        <v>45</v>
      </c>
      <c r="D320">
        <v>32000</v>
      </c>
      <c r="E320">
        <v>1</v>
      </c>
    </row>
    <row r="321" spans="1:5">
      <c r="A321">
        <v>15623502</v>
      </c>
      <c r="B321" t="s">
        <v>95</v>
      </c>
      <c r="C321">
        <v>36</v>
      </c>
      <c r="D321">
        <v>60000</v>
      </c>
      <c r="E321">
        <v>0</v>
      </c>
    </row>
    <row r="322" spans="1:5">
      <c r="A322">
        <v>15774872</v>
      </c>
      <c r="B322" t="s">
        <v>96</v>
      </c>
      <c r="C322">
        <v>52</v>
      </c>
      <c r="D322">
        <v>138000</v>
      </c>
      <c r="E322">
        <v>1</v>
      </c>
    </row>
    <row r="323" spans="1:5">
      <c r="A323">
        <v>15611191</v>
      </c>
      <c r="B323" t="s">
        <v>96</v>
      </c>
      <c r="C323">
        <v>53</v>
      </c>
      <c r="D323">
        <v>82000</v>
      </c>
      <c r="E323">
        <v>1</v>
      </c>
    </row>
    <row r="324" spans="1:5">
      <c r="A324">
        <v>15674331</v>
      </c>
      <c r="B324" t="s">
        <v>95</v>
      </c>
      <c r="C324">
        <v>41</v>
      </c>
      <c r="D324">
        <v>52000</v>
      </c>
      <c r="E324">
        <v>0</v>
      </c>
    </row>
    <row r="325" spans="1:5">
      <c r="A325">
        <v>15619465</v>
      </c>
      <c r="B325" t="s">
        <v>96</v>
      </c>
      <c r="C325">
        <v>48</v>
      </c>
      <c r="D325">
        <v>30000</v>
      </c>
      <c r="E325">
        <v>1</v>
      </c>
    </row>
    <row r="326" spans="1:5">
      <c r="A326">
        <v>15575247</v>
      </c>
      <c r="B326" t="s">
        <v>96</v>
      </c>
      <c r="C326">
        <v>48</v>
      </c>
      <c r="D326">
        <v>131000</v>
      </c>
      <c r="E326">
        <v>1</v>
      </c>
    </row>
    <row r="327" spans="1:5">
      <c r="A327">
        <v>15695679</v>
      </c>
      <c r="B327" t="s">
        <v>96</v>
      </c>
      <c r="C327">
        <v>41</v>
      </c>
      <c r="D327">
        <v>60000</v>
      </c>
      <c r="E327">
        <v>0</v>
      </c>
    </row>
    <row r="328" spans="1:5">
      <c r="A328">
        <v>15713463</v>
      </c>
      <c r="B328" t="s">
        <v>95</v>
      </c>
      <c r="C328">
        <v>41</v>
      </c>
      <c r="D328">
        <v>72000</v>
      </c>
      <c r="E328">
        <v>0</v>
      </c>
    </row>
    <row r="329" spans="1:5">
      <c r="A329">
        <v>15785170</v>
      </c>
      <c r="B329" t="s">
        <v>96</v>
      </c>
      <c r="C329">
        <v>42</v>
      </c>
      <c r="D329">
        <v>75000</v>
      </c>
      <c r="E329">
        <v>0</v>
      </c>
    </row>
    <row r="330" spans="1:5">
      <c r="A330">
        <v>15796351</v>
      </c>
      <c r="B330" t="s">
        <v>95</v>
      </c>
      <c r="C330">
        <v>36</v>
      </c>
      <c r="D330">
        <v>118000</v>
      </c>
      <c r="E330">
        <v>1</v>
      </c>
    </row>
    <row r="331" spans="1:5">
      <c r="A331">
        <v>15639576</v>
      </c>
      <c r="B331" t="s">
        <v>96</v>
      </c>
      <c r="C331">
        <v>47</v>
      </c>
      <c r="D331">
        <v>107000</v>
      </c>
      <c r="E331">
        <v>1</v>
      </c>
    </row>
    <row r="332" spans="1:5">
      <c r="A332">
        <v>15693264</v>
      </c>
      <c r="B332" t="s">
        <v>95</v>
      </c>
      <c r="C332">
        <v>38</v>
      </c>
      <c r="D332">
        <v>51000</v>
      </c>
      <c r="E332">
        <v>0</v>
      </c>
    </row>
    <row r="333" spans="1:5">
      <c r="A333">
        <v>15589715</v>
      </c>
      <c r="B333" t="s">
        <v>96</v>
      </c>
      <c r="C333">
        <v>48</v>
      </c>
      <c r="D333">
        <v>119000</v>
      </c>
      <c r="E333">
        <v>1</v>
      </c>
    </row>
    <row r="334" spans="1:5">
      <c r="A334">
        <v>15769902</v>
      </c>
      <c r="B334" t="s">
        <v>95</v>
      </c>
      <c r="C334">
        <v>42</v>
      </c>
      <c r="D334">
        <v>65000</v>
      </c>
      <c r="E334">
        <v>0</v>
      </c>
    </row>
    <row r="335" spans="1:5">
      <c r="A335">
        <v>15587177</v>
      </c>
      <c r="B335" t="s">
        <v>95</v>
      </c>
      <c r="C335">
        <v>40</v>
      </c>
      <c r="D335">
        <v>65000</v>
      </c>
      <c r="E335">
        <v>0</v>
      </c>
    </row>
    <row r="336" spans="1:5">
      <c r="A336">
        <v>15814553</v>
      </c>
      <c r="B336" t="s">
        <v>95</v>
      </c>
      <c r="C336">
        <v>57</v>
      </c>
      <c r="D336">
        <v>60000</v>
      </c>
      <c r="E336">
        <v>1</v>
      </c>
    </row>
    <row r="337" spans="1:5">
      <c r="A337">
        <v>15601550</v>
      </c>
      <c r="B337" t="s">
        <v>96</v>
      </c>
      <c r="C337">
        <v>36</v>
      </c>
      <c r="D337">
        <v>54000</v>
      </c>
      <c r="E337">
        <v>0</v>
      </c>
    </row>
    <row r="338" spans="1:5">
      <c r="A338">
        <v>15664907</v>
      </c>
      <c r="B338" t="s">
        <v>95</v>
      </c>
      <c r="C338">
        <v>58</v>
      </c>
      <c r="D338">
        <v>144000</v>
      </c>
      <c r="E338">
        <v>1</v>
      </c>
    </row>
    <row r="339" spans="1:5">
      <c r="A339">
        <v>15612465</v>
      </c>
      <c r="B339" t="s">
        <v>95</v>
      </c>
      <c r="C339">
        <v>35</v>
      </c>
      <c r="D339">
        <v>79000</v>
      </c>
      <c r="E339">
        <v>0</v>
      </c>
    </row>
    <row r="340" spans="1:5">
      <c r="A340">
        <v>15810800</v>
      </c>
      <c r="B340" t="s">
        <v>96</v>
      </c>
      <c r="C340">
        <v>38</v>
      </c>
      <c r="D340">
        <v>55000</v>
      </c>
      <c r="E340">
        <v>0</v>
      </c>
    </row>
    <row r="341" spans="1:5">
      <c r="A341">
        <v>15665760</v>
      </c>
      <c r="B341" t="s">
        <v>95</v>
      </c>
      <c r="C341">
        <v>39</v>
      </c>
      <c r="D341">
        <v>122000</v>
      </c>
      <c r="E341">
        <v>1</v>
      </c>
    </row>
    <row r="342" spans="1:5">
      <c r="A342">
        <v>15588080</v>
      </c>
      <c r="B342" t="s">
        <v>96</v>
      </c>
      <c r="C342">
        <v>53</v>
      </c>
      <c r="D342">
        <v>104000</v>
      </c>
      <c r="E342">
        <v>1</v>
      </c>
    </row>
    <row r="343" spans="1:5">
      <c r="A343">
        <v>15776844</v>
      </c>
      <c r="B343" t="s">
        <v>95</v>
      </c>
      <c r="C343">
        <v>35</v>
      </c>
      <c r="D343">
        <v>75000</v>
      </c>
      <c r="E343">
        <v>0</v>
      </c>
    </row>
    <row r="344" spans="1:5">
      <c r="A344">
        <v>15717560</v>
      </c>
      <c r="B344" t="s">
        <v>96</v>
      </c>
      <c r="C344">
        <v>38</v>
      </c>
      <c r="D344">
        <v>65000</v>
      </c>
      <c r="E344">
        <v>0</v>
      </c>
    </row>
    <row r="345" spans="1:5">
      <c r="A345">
        <v>15629739</v>
      </c>
      <c r="B345" t="s">
        <v>96</v>
      </c>
      <c r="C345">
        <v>47</v>
      </c>
      <c r="D345">
        <v>51000</v>
      </c>
      <c r="E345">
        <v>1</v>
      </c>
    </row>
    <row r="346" spans="1:5">
      <c r="A346">
        <v>15729908</v>
      </c>
      <c r="B346" t="s">
        <v>95</v>
      </c>
      <c r="C346">
        <v>47</v>
      </c>
      <c r="D346">
        <v>105000</v>
      </c>
      <c r="E346">
        <v>1</v>
      </c>
    </row>
    <row r="347" spans="1:5">
      <c r="A347">
        <v>15716781</v>
      </c>
      <c r="B347" t="s">
        <v>96</v>
      </c>
      <c r="C347">
        <v>41</v>
      </c>
      <c r="D347">
        <v>63000</v>
      </c>
      <c r="E347">
        <v>0</v>
      </c>
    </row>
    <row r="348" spans="1:5">
      <c r="A348">
        <v>15646936</v>
      </c>
      <c r="B348" t="s">
        <v>95</v>
      </c>
      <c r="C348">
        <v>53</v>
      </c>
      <c r="D348">
        <v>72000</v>
      </c>
      <c r="E348">
        <v>1</v>
      </c>
    </row>
    <row r="349" spans="1:5">
      <c r="A349">
        <v>15768151</v>
      </c>
      <c r="B349" t="s">
        <v>96</v>
      </c>
      <c r="C349">
        <v>54</v>
      </c>
      <c r="D349">
        <v>108000</v>
      </c>
      <c r="E349">
        <v>1</v>
      </c>
    </row>
    <row r="350" spans="1:5">
      <c r="A350">
        <v>15579212</v>
      </c>
      <c r="B350" t="s">
        <v>95</v>
      </c>
      <c r="C350">
        <v>39</v>
      </c>
      <c r="D350">
        <v>77000</v>
      </c>
      <c r="E350">
        <v>0</v>
      </c>
    </row>
    <row r="351" spans="1:5">
      <c r="A351">
        <v>15721835</v>
      </c>
      <c r="B351" t="s">
        <v>95</v>
      </c>
      <c r="C351">
        <v>38</v>
      </c>
      <c r="D351">
        <v>61000</v>
      </c>
      <c r="E351">
        <v>0</v>
      </c>
    </row>
    <row r="352" spans="1:5">
      <c r="A352">
        <v>15800515</v>
      </c>
      <c r="B352" t="s">
        <v>96</v>
      </c>
      <c r="C352">
        <v>38</v>
      </c>
      <c r="D352">
        <v>113000</v>
      </c>
      <c r="E352">
        <v>1</v>
      </c>
    </row>
    <row r="353" spans="1:5">
      <c r="A353">
        <v>15591279</v>
      </c>
      <c r="B353" t="s">
        <v>95</v>
      </c>
      <c r="C353">
        <v>37</v>
      </c>
      <c r="D353">
        <v>75000</v>
      </c>
      <c r="E353">
        <v>0</v>
      </c>
    </row>
    <row r="354" spans="1:5">
      <c r="A354">
        <v>15587419</v>
      </c>
      <c r="B354" t="s">
        <v>96</v>
      </c>
      <c r="C354">
        <v>42</v>
      </c>
      <c r="D354">
        <v>90000</v>
      </c>
      <c r="E354">
        <v>1</v>
      </c>
    </row>
    <row r="355" spans="1:5">
      <c r="A355">
        <v>15750335</v>
      </c>
      <c r="B355" t="s">
        <v>96</v>
      </c>
      <c r="C355">
        <v>37</v>
      </c>
      <c r="D355">
        <v>57000</v>
      </c>
      <c r="E355">
        <v>0</v>
      </c>
    </row>
    <row r="356" spans="1:5">
      <c r="A356">
        <v>15699619</v>
      </c>
      <c r="B356" t="s">
        <v>95</v>
      </c>
      <c r="C356">
        <v>36</v>
      </c>
      <c r="D356">
        <v>99000</v>
      </c>
      <c r="E356">
        <v>1</v>
      </c>
    </row>
    <row r="357" spans="1:5">
      <c r="A357">
        <v>15606472</v>
      </c>
      <c r="B357" t="s">
        <v>95</v>
      </c>
      <c r="C357">
        <v>60</v>
      </c>
      <c r="D357">
        <v>34000</v>
      </c>
      <c r="E357">
        <v>1</v>
      </c>
    </row>
    <row r="358" spans="1:5">
      <c r="A358">
        <v>15778368</v>
      </c>
      <c r="B358" t="s">
        <v>95</v>
      </c>
      <c r="C358">
        <v>54</v>
      </c>
      <c r="D358">
        <v>70000</v>
      </c>
      <c r="E358">
        <v>1</v>
      </c>
    </row>
    <row r="359" spans="1:5">
      <c r="A359">
        <v>15671387</v>
      </c>
      <c r="B359" t="s">
        <v>96</v>
      </c>
      <c r="C359">
        <v>41</v>
      </c>
      <c r="D359">
        <v>72000</v>
      </c>
      <c r="E359">
        <v>0</v>
      </c>
    </row>
    <row r="360" spans="1:5">
      <c r="A360">
        <v>15573926</v>
      </c>
      <c r="B360" t="s">
        <v>95</v>
      </c>
      <c r="C360">
        <v>40</v>
      </c>
      <c r="D360">
        <v>71000</v>
      </c>
      <c r="E360">
        <v>1</v>
      </c>
    </row>
    <row r="361" spans="1:5">
      <c r="A361">
        <v>15709183</v>
      </c>
      <c r="B361" t="s">
        <v>95</v>
      </c>
      <c r="C361">
        <v>42</v>
      </c>
      <c r="D361">
        <v>54000</v>
      </c>
      <c r="E361">
        <v>0</v>
      </c>
    </row>
    <row r="362" spans="1:5">
      <c r="A362">
        <v>15577514</v>
      </c>
      <c r="B362" t="s">
        <v>95</v>
      </c>
      <c r="C362">
        <v>43</v>
      </c>
      <c r="D362">
        <v>129000</v>
      </c>
      <c r="E362">
        <v>1</v>
      </c>
    </row>
    <row r="363" spans="1:5">
      <c r="A363">
        <v>15778830</v>
      </c>
      <c r="B363" t="s">
        <v>96</v>
      </c>
      <c r="C363">
        <v>53</v>
      </c>
      <c r="D363">
        <v>34000</v>
      </c>
      <c r="E363">
        <v>1</v>
      </c>
    </row>
    <row r="364" spans="1:5">
      <c r="A364">
        <v>15768072</v>
      </c>
      <c r="B364" t="s">
        <v>96</v>
      </c>
      <c r="C364">
        <v>47</v>
      </c>
      <c r="D364">
        <v>50000</v>
      </c>
      <c r="E364">
        <v>1</v>
      </c>
    </row>
    <row r="365" spans="1:5">
      <c r="A365">
        <v>15768293</v>
      </c>
      <c r="B365" t="s">
        <v>96</v>
      </c>
      <c r="C365">
        <v>42</v>
      </c>
      <c r="D365">
        <v>79000</v>
      </c>
      <c r="E365">
        <v>0</v>
      </c>
    </row>
    <row r="366" spans="1:5">
      <c r="A366">
        <v>15654456</v>
      </c>
      <c r="B366" t="s">
        <v>95</v>
      </c>
      <c r="C366">
        <v>42</v>
      </c>
      <c r="D366">
        <v>104000</v>
      </c>
      <c r="E366">
        <v>1</v>
      </c>
    </row>
    <row r="367" spans="1:5">
      <c r="A367">
        <v>15807525</v>
      </c>
      <c r="B367" t="s">
        <v>96</v>
      </c>
      <c r="C367">
        <v>59</v>
      </c>
      <c r="D367">
        <v>29000</v>
      </c>
      <c r="E367">
        <v>1</v>
      </c>
    </row>
    <row r="368" spans="1:5">
      <c r="A368">
        <v>15574372</v>
      </c>
      <c r="B368" t="s">
        <v>96</v>
      </c>
      <c r="C368">
        <v>58</v>
      </c>
      <c r="D368">
        <v>47000</v>
      </c>
      <c r="E368">
        <v>1</v>
      </c>
    </row>
    <row r="369" spans="1:5">
      <c r="A369">
        <v>15671249</v>
      </c>
      <c r="B369" t="s">
        <v>95</v>
      </c>
      <c r="C369">
        <v>46</v>
      </c>
      <c r="D369">
        <v>88000</v>
      </c>
      <c r="E369">
        <v>1</v>
      </c>
    </row>
    <row r="370" spans="1:5">
      <c r="A370">
        <v>15779744</v>
      </c>
      <c r="B370" t="s">
        <v>95</v>
      </c>
      <c r="C370">
        <v>38</v>
      </c>
      <c r="D370">
        <v>71000</v>
      </c>
      <c r="E370">
        <v>0</v>
      </c>
    </row>
    <row r="371" spans="1:5">
      <c r="A371">
        <v>15624755</v>
      </c>
      <c r="B371" t="s">
        <v>96</v>
      </c>
      <c r="C371">
        <v>54</v>
      </c>
      <c r="D371">
        <v>26000</v>
      </c>
      <c r="E371">
        <v>1</v>
      </c>
    </row>
    <row r="372" spans="1:5">
      <c r="A372">
        <v>15611430</v>
      </c>
      <c r="B372" t="s">
        <v>96</v>
      </c>
      <c r="C372">
        <v>60</v>
      </c>
      <c r="D372">
        <v>46000</v>
      </c>
      <c r="E372">
        <v>1</v>
      </c>
    </row>
    <row r="373" spans="1:5">
      <c r="A373">
        <v>15774744</v>
      </c>
      <c r="B373" t="s">
        <v>95</v>
      </c>
      <c r="C373">
        <v>60</v>
      </c>
      <c r="D373">
        <v>83000</v>
      </c>
      <c r="E373">
        <v>1</v>
      </c>
    </row>
    <row r="374" spans="1:5">
      <c r="A374">
        <v>15629885</v>
      </c>
      <c r="B374" t="s">
        <v>96</v>
      </c>
      <c r="C374">
        <v>39</v>
      </c>
      <c r="D374">
        <v>73000</v>
      </c>
      <c r="E374">
        <v>0</v>
      </c>
    </row>
    <row r="375" spans="1:5">
      <c r="A375">
        <v>15708791</v>
      </c>
      <c r="B375" t="s">
        <v>95</v>
      </c>
      <c r="C375">
        <v>59</v>
      </c>
      <c r="D375">
        <v>130000</v>
      </c>
      <c r="E375">
        <v>1</v>
      </c>
    </row>
    <row r="376" spans="1:5">
      <c r="A376">
        <v>15793890</v>
      </c>
      <c r="B376" t="s">
        <v>96</v>
      </c>
      <c r="C376">
        <v>37</v>
      </c>
      <c r="D376">
        <v>80000</v>
      </c>
      <c r="E376">
        <v>0</v>
      </c>
    </row>
    <row r="377" spans="1:5">
      <c r="A377">
        <v>15646091</v>
      </c>
      <c r="B377" t="s">
        <v>96</v>
      </c>
      <c r="C377">
        <v>46</v>
      </c>
      <c r="D377">
        <v>32000</v>
      </c>
      <c r="E377">
        <v>1</v>
      </c>
    </row>
    <row r="378" spans="1:5">
      <c r="A378">
        <v>15596984</v>
      </c>
      <c r="B378" t="s">
        <v>96</v>
      </c>
      <c r="C378">
        <v>46</v>
      </c>
      <c r="D378">
        <v>74000</v>
      </c>
      <c r="E378">
        <v>0</v>
      </c>
    </row>
    <row r="379" spans="1:5">
      <c r="A379">
        <v>15800215</v>
      </c>
      <c r="B379" t="s">
        <v>96</v>
      </c>
      <c r="C379">
        <v>42</v>
      </c>
      <c r="D379">
        <v>53000</v>
      </c>
      <c r="E379">
        <v>0</v>
      </c>
    </row>
    <row r="380" spans="1:5">
      <c r="A380">
        <v>15577806</v>
      </c>
      <c r="B380" t="s">
        <v>95</v>
      </c>
      <c r="C380">
        <v>41</v>
      </c>
      <c r="D380">
        <v>87000</v>
      </c>
      <c r="E380">
        <v>1</v>
      </c>
    </row>
    <row r="381" spans="1:5">
      <c r="A381">
        <v>15749381</v>
      </c>
      <c r="B381" t="s">
        <v>96</v>
      </c>
      <c r="C381">
        <v>58</v>
      </c>
      <c r="D381">
        <v>23000</v>
      </c>
      <c r="E381">
        <v>1</v>
      </c>
    </row>
    <row r="382" spans="1:5">
      <c r="A382">
        <v>15683758</v>
      </c>
      <c r="B382" t="s">
        <v>95</v>
      </c>
      <c r="C382">
        <v>42</v>
      </c>
      <c r="D382">
        <v>64000</v>
      </c>
      <c r="E382">
        <v>0</v>
      </c>
    </row>
    <row r="383" spans="1:5">
      <c r="A383">
        <v>15670615</v>
      </c>
      <c r="B383" t="s">
        <v>95</v>
      </c>
      <c r="C383">
        <v>48</v>
      </c>
      <c r="D383">
        <v>33000</v>
      </c>
      <c r="E383">
        <v>1</v>
      </c>
    </row>
    <row r="384" spans="1:5">
      <c r="A384">
        <v>15715622</v>
      </c>
      <c r="B384" t="s">
        <v>96</v>
      </c>
      <c r="C384">
        <v>44</v>
      </c>
      <c r="D384">
        <v>139000</v>
      </c>
      <c r="E384">
        <v>1</v>
      </c>
    </row>
    <row r="385" spans="1:5">
      <c r="A385">
        <v>15707634</v>
      </c>
      <c r="B385" t="s">
        <v>95</v>
      </c>
      <c r="C385">
        <v>49</v>
      </c>
      <c r="D385">
        <v>28000</v>
      </c>
      <c r="E385">
        <v>1</v>
      </c>
    </row>
    <row r="386" spans="1:5">
      <c r="A386">
        <v>15806901</v>
      </c>
      <c r="B386" t="s">
        <v>96</v>
      </c>
      <c r="C386">
        <v>57</v>
      </c>
      <c r="D386">
        <v>33000</v>
      </c>
      <c r="E386">
        <v>1</v>
      </c>
    </row>
    <row r="387" spans="1:5">
      <c r="A387">
        <v>15775335</v>
      </c>
      <c r="B387" t="s">
        <v>95</v>
      </c>
      <c r="C387">
        <v>56</v>
      </c>
      <c r="D387">
        <v>60000</v>
      </c>
      <c r="E387">
        <v>1</v>
      </c>
    </row>
    <row r="388" spans="1:5">
      <c r="A388">
        <v>15724150</v>
      </c>
      <c r="B388" t="s">
        <v>96</v>
      </c>
      <c r="C388">
        <v>49</v>
      </c>
      <c r="D388">
        <v>39000</v>
      </c>
      <c r="E388">
        <v>1</v>
      </c>
    </row>
    <row r="389" spans="1:5">
      <c r="A389">
        <v>15627220</v>
      </c>
      <c r="B389" t="s">
        <v>95</v>
      </c>
      <c r="C389">
        <v>39</v>
      </c>
      <c r="D389">
        <v>71000</v>
      </c>
      <c r="E389">
        <v>0</v>
      </c>
    </row>
    <row r="390" spans="1:5">
      <c r="A390">
        <v>15672330</v>
      </c>
      <c r="B390" t="s">
        <v>95</v>
      </c>
      <c r="C390">
        <v>47</v>
      </c>
      <c r="D390">
        <v>34000</v>
      </c>
      <c r="E390">
        <v>1</v>
      </c>
    </row>
    <row r="391" spans="1:5">
      <c r="A391">
        <v>15668521</v>
      </c>
      <c r="B391" t="s">
        <v>96</v>
      </c>
      <c r="C391">
        <v>48</v>
      </c>
      <c r="D391">
        <v>35000</v>
      </c>
      <c r="E391">
        <v>1</v>
      </c>
    </row>
    <row r="392" spans="1:5">
      <c r="A392">
        <v>15807837</v>
      </c>
      <c r="B392" t="s">
        <v>95</v>
      </c>
      <c r="C392">
        <v>48</v>
      </c>
      <c r="D392">
        <v>33000</v>
      </c>
      <c r="E392">
        <v>1</v>
      </c>
    </row>
    <row r="393" spans="1:5">
      <c r="A393">
        <v>15592570</v>
      </c>
      <c r="B393" t="s">
        <v>95</v>
      </c>
      <c r="C393">
        <v>47</v>
      </c>
      <c r="D393">
        <v>23000</v>
      </c>
      <c r="E393">
        <v>1</v>
      </c>
    </row>
    <row r="394" spans="1:5">
      <c r="A394">
        <v>15748589</v>
      </c>
      <c r="B394" t="s">
        <v>96</v>
      </c>
      <c r="C394">
        <v>45</v>
      </c>
      <c r="D394">
        <v>45000</v>
      </c>
      <c r="E394">
        <v>1</v>
      </c>
    </row>
    <row r="395" spans="1:5">
      <c r="A395">
        <v>15635893</v>
      </c>
      <c r="B395" t="s">
        <v>95</v>
      </c>
      <c r="C395">
        <v>60</v>
      </c>
      <c r="D395">
        <v>42000</v>
      </c>
      <c r="E395">
        <v>1</v>
      </c>
    </row>
    <row r="396" spans="1:5">
      <c r="A396">
        <v>15757632</v>
      </c>
      <c r="B396" t="s">
        <v>96</v>
      </c>
      <c r="C396">
        <v>39</v>
      </c>
      <c r="D396">
        <v>59000</v>
      </c>
      <c r="E396">
        <v>0</v>
      </c>
    </row>
    <row r="397" spans="1:5">
      <c r="A397">
        <v>15691863</v>
      </c>
      <c r="B397" t="s">
        <v>96</v>
      </c>
      <c r="C397">
        <v>46</v>
      </c>
      <c r="D397">
        <v>41000</v>
      </c>
      <c r="E397">
        <v>1</v>
      </c>
    </row>
    <row r="398" spans="1:5">
      <c r="A398">
        <v>15706071</v>
      </c>
      <c r="B398" t="s">
        <v>95</v>
      </c>
      <c r="C398">
        <v>51</v>
      </c>
      <c r="D398">
        <v>23000</v>
      </c>
      <c r="E398">
        <v>1</v>
      </c>
    </row>
    <row r="399" spans="1:5">
      <c r="A399">
        <v>15654296</v>
      </c>
      <c r="B399" t="s">
        <v>96</v>
      </c>
      <c r="C399">
        <v>50</v>
      </c>
      <c r="D399">
        <v>20000</v>
      </c>
      <c r="E399">
        <v>1</v>
      </c>
    </row>
    <row r="400" spans="1:5">
      <c r="A400">
        <v>15755018</v>
      </c>
      <c r="B400" t="s">
        <v>95</v>
      </c>
      <c r="C400">
        <v>36</v>
      </c>
      <c r="D400">
        <v>33000</v>
      </c>
      <c r="E400">
        <v>0</v>
      </c>
    </row>
    <row r="401" spans="1:5">
      <c r="A401">
        <v>15594041</v>
      </c>
      <c r="B401" t="s">
        <v>96</v>
      </c>
      <c r="C401">
        <v>49</v>
      </c>
      <c r="D401">
        <v>36000</v>
      </c>
      <c r="E401">
        <v>1</v>
      </c>
    </row>
  </sheetData>
  <mergeCells count="23">
    <mergeCell ref="H11:H13"/>
    <mergeCell ref="I11:I12"/>
    <mergeCell ref="I13:J13"/>
    <mergeCell ref="H7:M7"/>
    <mergeCell ref="H8:J10"/>
    <mergeCell ref="K8:M8"/>
    <mergeCell ref="K9:L9"/>
    <mergeCell ref="M9:M10"/>
    <mergeCell ref="H14:M14"/>
    <mergeCell ref="H18:Q18"/>
    <mergeCell ref="H19:I20"/>
    <mergeCell ref="J19:J20"/>
    <mergeCell ref="K19:K20"/>
    <mergeCell ref="L19:L20"/>
    <mergeCell ref="M19:M20"/>
    <mergeCell ref="N19:N20"/>
    <mergeCell ref="O19:O20"/>
    <mergeCell ref="P19:Q19"/>
    <mergeCell ref="H21:H24"/>
    <mergeCell ref="H25:Q25"/>
    <mergeCell ref="H28:I28"/>
    <mergeCell ref="K33:Q33"/>
    <mergeCell ref="K37:K3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QUESTÃO-01</vt:lpstr>
      <vt:lpstr>QUESTÃO-02</vt:lpstr>
      <vt:lpstr>QUESTÃO-03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2020-05-28T05:20:06Z</dcterms:modified>
</cp:coreProperties>
</file>