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sps.finance.swisslife.ch/sites/dms/Core DWH BI/Subteam DWHBI Basis/Data Hub intern/Datenkataloge/"/>
    </mc:Choice>
  </mc:AlternateContent>
  <bookViews>
    <workbookView xWindow="120" yWindow="90" windowWidth="13980" windowHeight="8145" tabRatio="686" activeTab="7"/>
  </bookViews>
  <sheets>
    <sheet name="Info" sheetId="11" r:id="rId1"/>
    <sheet name="Personenrolle" sheetId="13" r:id="rId2"/>
    <sheet name="Personenteil" sheetId="14" r:id="rId3"/>
    <sheet name="Vertrag" sheetId="16" r:id="rId4"/>
    <sheet name="Vertragsteil" sheetId="17" r:id="rId5"/>
    <sheet name="Leistungstraeger" sheetId="18" r:id="rId6"/>
    <sheet name="Uebersteuerung" sheetId="19" r:id="rId7"/>
    <sheet name="Generator" sheetId="20" r:id="rId8"/>
  </sheets>
  <definedNames>
    <definedName name="_xlnm.Print_Area" localSheetId="5">Leistungstraeger!$A$1:$Y$10</definedName>
    <definedName name="_xlnm.Print_Area" localSheetId="1">Personenrolle!$A$1:$Y$11</definedName>
    <definedName name="_xlnm.Print_Area" localSheetId="2">Personenteil!$A$1:$Y$11</definedName>
    <definedName name="_xlnm.Print_Area" localSheetId="6">Uebersteuerung!$A$1:$Y$11</definedName>
    <definedName name="_xlnm.Print_Area" localSheetId="3">Vertrag!$A$1:$Y$11</definedName>
    <definedName name="_xlnm.Print_Area" localSheetId="4">Vertragsteil!$A$1:$Y$11</definedName>
  </definedNames>
  <calcPr calcId="152511"/>
</workbook>
</file>

<file path=xl/calcChain.xml><?xml version="1.0" encoding="utf-8"?>
<calcChain xmlns="http://schemas.openxmlformats.org/spreadsheetml/2006/main">
  <c r="L23" i="20" l="1"/>
  <c r="L22" i="20"/>
  <c r="L21" i="20"/>
  <c r="L59" i="20"/>
  <c r="L67" i="20"/>
  <c r="L98" i="20"/>
  <c r="L118" i="20"/>
  <c r="L105" i="20"/>
  <c r="L94" i="20"/>
  <c r="L70" i="20"/>
  <c r="L116" i="20"/>
  <c r="L124" i="20"/>
  <c r="L100" i="20"/>
  <c r="L65" i="20"/>
  <c r="L123" i="20"/>
  <c r="L64" i="20"/>
  <c r="L63" i="20"/>
  <c r="L112" i="20"/>
  <c r="L92" i="20"/>
  <c r="L75" i="20"/>
  <c r="L83" i="20"/>
  <c r="L114" i="20"/>
  <c r="L69" i="20"/>
  <c r="L110" i="20"/>
  <c r="L102" i="20"/>
  <c r="L66" i="20"/>
  <c r="L85" i="20"/>
  <c r="L61" i="20"/>
  <c r="L72" i="20"/>
  <c r="L74" i="20"/>
  <c r="L86" i="20"/>
  <c r="L104" i="20"/>
  <c r="L60" i="20"/>
  <c r="L56" i="20"/>
  <c r="L93" i="20"/>
  <c r="L82" i="20"/>
  <c r="L120" i="20"/>
  <c r="L107" i="20"/>
  <c r="L88" i="20"/>
  <c r="L106" i="20"/>
  <c r="L89" i="20"/>
  <c r="L71" i="20"/>
  <c r="L80" i="20"/>
  <c r="L77" i="20"/>
  <c r="L96" i="20"/>
  <c r="L79" i="20"/>
  <c r="L58" i="20"/>
  <c r="L91" i="20"/>
  <c r="L115" i="20"/>
  <c r="L57" i="20"/>
  <c r="L99" i="20"/>
  <c r="L62" i="20"/>
  <c r="L73" i="20"/>
  <c r="L119" i="20"/>
  <c r="L122" i="20"/>
  <c r="L113" i="20"/>
  <c r="L103" i="20"/>
  <c r="L97" i="20"/>
  <c r="L90" i="20"/>
  <c r="L109" i="20"/>
  <c r="L87" i="20"/>
  <c r="L101" i="20"/>
  <c r="L78" i="20"/>
  <c r="L121" i="20"/>
  <c r="L84" i="20"/>
  <c r="L108" i="20"/>
  <c r="L68" i="20"/>
  <c r="L81" i="20"/>
  <c r="L95" i="20"/>
  <c r="L117" i="20"/>
  <c r="L76" i="20"/>
  <c r="L111" i="20"/>
  <c r="L18" i="20" l="1"/>
  <c r="X15" i="20"/>
  <c r="W15" i="20"/>
  <c r="V15" i="20"/>
  <c r="U15" i="20"/>
  <c r="T15" i="20"/>
  <c r="S15" i="20"/>
  <c r="R15" i="20"/>
  <c r="Q15" i="20"/>
  <c r="N15" i="20"/>
  <c r="I15" i="20"/>
  <c r="E26" i="20"/>
  <c r="I73" i="20"/>
  <c r="C36" i="20"/>
  <c r="E27" i="20"/>
  <c r="C39" i="20"/>
  <c r="C52" i="20"/>
  <c r="I69" i="20"/>
  <c r="I27" i="20"/>
  <c r="C51" i="20"/>
  <c r="C101" i="20"/>
  <c r="D33" i="20"/>
  <c r="C41" i="20"/>
  <c r="C43" i="20"/>
  <c r="C55" i="20"/>
  <c r="G32" i="20"/>
  <c r="C121" i="20"/>
  <c r="C57" i="20"/>
  <c r="I77" i="20"/>
  <c r="I28" i="20"/>
  <c r="C61" i="20"/>
  <c r="C60" i="20"/>
  <c r="C56" i="20"/>
  <c r="C50" i="20"/>
  <c r="C48" i="20"/>
  <c r="C93" i="20"/>
  <c r="I25" i="20"/>
  <c r="C117" i="20"/>
  <c r="C40" i="20"/>
  <c r="C47" i="20"/>
  <c r="C46" i="20"/>
  <c r="C54" i="20"/>
  <c r="C37" i="20"/>
  <c r="C49" i="20"/>
  <c r="I86" i="20"/>
  <c r="E31" i="20"/>
  <c r="E25" i="20"/>
  <c r="E30" i="20"/>
  <c r="I81" i="20"/>
  <c r="E64" i="20"/>
  <c r="C59" i="20"/>
  <c r="E28" i="20"/>
  <c r="C35" i="20"/>
  <c r="C53" i="20"/>
  <c r="E29" i="20"/>
  <c r="C109" i="20"/>
  <c r="C34" i="20"/>
  <c r="C42" i="20"/>
  <c r="C58" i="20"/>
  <c r="C44" i="20"/>
  <c r="I65" i="20"/>
  <c r="C62" i="20"/>
  <c r="C63" i="20"/>
  <c r="C38" i="20"/>
  <c r="H65" i="20"/>
  <c r="C45" i="20"/>
  <c r="C67" i="20"/>
  <c r="G19" i="11" l="1"/>
  <c r="G18" i="11"/>
  <c r="G17" i="11"/>
  <c r="G16" i="11"/>
  <c r="G15" i="11"/>
  <c r="G14" i="11"/>
  <c r="H104" i="20"/>
  <c r="H116" i="20"/>
  <c r="C97" i="20"/>
  <c r="E82" i="20"/>
  <c r="E54" i="20"/>
  <c r="E122" i="20"/>
  <c r="C88" i="20"/>
  <c r="E51" i="20"/>
  <c r="H122" i="20"/>
  <c r="F58" i="20"/>
  <c r="D49" i="20"/>
  <c r="F110" i="20"/>
  <c r="G49" i="20"/>
  <c r="G47" i="20"/>
  <c r="H55" i="20"/>
  <c r="H91" i="20"/>
  <c r="F102" i="20"/>
  <c r="F56" i="20"/>
  <c r="C79" i="20"/>
  <c r="F76" i="20"/>
  <c r="H102" i="20"/>
  <c r="I96" i="20"/>
  <c r="H68" i="20"/>
  <c r="F89" i="20"/>
  <c r="E124" i="20"/>
  <c r="I39" i="20"/>
  <c r="F48" i="20"/>
  <c r="H119" i="20"/>
  <c r="I93" i="20"/>
  <c r="D99" i="20"/>
  <c r="F52" i="20"/>
  <c r="I43" i="20"/>
  <c r="C25" i="20"/>
  <c r="H52" i="20"/>
  <c r="I101" i="20"/>
  <c r="I37" i="20"/>
  <c r="D88" i="20"/>
  <c r="G51" i="20"/>
  <c r="F47" i="20"/>
  <c r="I108" i="20"/>
  <c r="G52" i="20"/>
  <c r="I123" i="20"/>
  <c r="E121" i="20"/>
  <c r="G115" i="20"/>
  <c r="G40" i="20"/>
  <c r="D75" i="20"/>
  <c r="C98" i="20"/>
  <c r="D54" i="20"/>
  <c r="E100" i="20"/>
  <c r="C76" i="20"/>
  <c r="I119" i="20"/>
  <c r="I64" i="20"/>
  <c r="F38" i="20"/>
  <c r="H82" i="20"/>
  <c r="F99" i="20"/>
  <c r="D31" i="20"/>
  <c r="H26" i="20"/>
  <c r="H106" i="20"/>
  <c r="I31" i="20"/>
  <c r="D45" i="20"/>
  <c r="E34" i="20"/>
  <c r="G56" i="20"/>
  <c r="I75" i="20"/>
  <c r="E98" i="20"/>
  <c r="E47" i="20"/>
  <c r="D90" i="20"/>
  <c r="C118" i="20"/>
  <c r="I115" i="20"/>
  <c r="H53" i="20"/>
  <c r="H107" i="20"/>
  <c r="D36" i="20"/>
  <c r="C65" i="20"/>
  <c r="H98" i="20"/>
  <c r="F98" i="20"/>
  <c r="D58" i="20"/>
  <c r="F34" i="20"/>
  <c r="D60" i="20"/>
  <c r="E118" i="20"/>
  <c r="E38" i="20"/>
  <c r="C123" i="20"/>
  <c r="I120" i="20"/>
  <c r="D107" i="20"/>
  <c r="D102" i="20"/>
  <c r="L25" i="20"/>
  <c r="D115" i="20"/>
  <c r="I56" i="20"/>
  <c r="H69" i="20"/>
  <c r="D64" i="20"/>
  <c r="D41" i="20"/>
  <c r="E42" i="20"/>
  <c r="G28" i="20"/>
  <c r="F109" i="20"/>
  <c r="C77" i="20"/>
  <c r="H42" i="20"/>
  <c r="I52" i="20"/>
  <c r="E43" i="20"/>
  <c r="G30" i="20"/>
  <c r="E72" i="20"/>
  <c r="G89" i="20"/>
  <c r="E61" i="20"/>
  <c r="F39" i="20"/>
  <c r="D42" i="20"/>
  <c r="G27" i="20"/>
  <c r="D83" i="20"/>
  <c r="H45" i="20"/>
  <c r="I102" i="20"/>
  <c r="F65" i="20"/>
  <c r="E32" i="20"/>
  <c r="H71" i="20"/>
  <c r="F71" i="20"/>
  <c r="L35" i="20"/>
  <c r="G84" i="20"/>
  <c r="E53" i="20"/>
  <c r="I36" i="20"/>
  <c r="F78" i="20"/>
  <c r="H67" i="20"/>
  <c r="C92" i="20"/>
  <c r="D121" i="20"/>
  <c r="E68" i="20"/>
  <c r="I104" i="20"/>
  <c r="I45" i="20"/>
  <c r="C122" i="20"/>
  <c r="I97" i="20"/>
  <c r="D62" i="20"/>
  <c r="E75" i="20"/>
  <c r="H92" i="20"/>
  <c r="G111" i="20"/>
  <c r="C113" i="20"/>
  <c r="D112" i="20"/>
  <c r="G121" i="20"/>
  <c r="H72" i="20"/>
  <c r="D81" i="20"/>
  <c r="E65" i="20"/>
  <c r="F49" i="20"/>
  <c r="D93" i="20"/>
  <c r="F87" i="20"/>
  <c r="E106" i="20"/>
  <c r="G68" i="20"/>
  <c r="D118" i="20"/>
  <c r="E37" i="20"/>
  <c r="H97" i="20"/>
  <c r="I51" i="20"/>
  <c r="E74" i="20"/>
  <c r="F82" i="20"/>
  <c r="D105" i="20"/>
  <c r="H79" i="20"/>
  <c r="D47" i="20"/>
  <c r="E78" i="20"/>
  <c r="F36" i="20"/>
  <c r="G31" i="20"/>
  <c r="G87" i="20"/>
  <c r="E103" i="20"/>
  <c r="D66" i="20"/>
  <c r="D117" i="20"/>
  <c r="G123" i="20"/>
  <c r="D26" i="20"/>
  <c r="D116" i="20"/>
  <c r="F84" i="20"/>
  <c r="E87" i="20"/>
  <c r="G72" i="20"/>
  <c r="G107" i="20"/>
  <c r="F116" i="20"/>
  <c r="F32" i="20"/>
  <c r="F41" i="20"/>
  <c r="H37" i="20"/>
  <c r="H44" i="20"/>
  <c r="D73" i="20"/>
  <c r="E91" i="20"/>
  <c r="E111" i="20"/>
  <c r="E79" i="20"/>
  <c r="H78" i="20"/>
  <c r="G45" i="20"/>
  <c r="D67" i="20"/>
  <c r="E117" i="20"/>
  <c r="F79" i="20"/>
  <c r="D94" i="20"/>
  <c r="I54" i="20"/>
  <c r="F80" i="20"/>
  <c r="I87" i="20"/>
  <c r="H88" i="20"/>
  <c r="H87" i="20"/>
  <c r="G54" i="20"/>
  <c r="E97" i="20"/>
  <c r="E96" i="20"/>
  <c r="F30" i="20"/>
  <c r="E57" i="20"/>
  <c r="E69" i="20"/>
  <c r="I122" i="20"/>
  <c r="G43" i="20"/>
  <c r="I112" i="20"/>
  <c r="H77" i="20"/>
  <c r="H43" i="20"/>
  <c r="D80" i="20"/>
  <c r="H93" i="20"/>
  <c r="E92" i="20"/>
  <c r="C81" i="20"/>
  <c r="F88" i="20"/>
  <c r="G96" i="20"/>
  <c r="H76" i="20"/>
  <c r="D123" i="20"/>
  <c r="D89" i="20"/>
  <c r="G114" i="20"/>
  <c r="C70" i="20"/>
  <c r="H100" i="20"/>
  <c r="E59" i="20"/>
  <c r="D72" i="20"/>
  <c r="H59" i="20"/>
  <c r="I68" i="20"/>
  <c r="I60" i="20"/>
  <c r="D101" i="20"/>
  <c r="I38" i="20"/>
  <c r="H74" i="20"/>
  <c r="D77" i="20"/>
  <c r="G97" i="20"/>
  <c r="G100" i="20"/>
  <c r="G65" i="20"/>
  <c r="I103" i="20"/>
  <c r="F121" i="20"/>
  <c r="G78" i="20"/>
  <c r="G33" i="20"/>
  <c r="I99" i="20"/>
  <c r="H39" i="20"/>
  <c r="F69" i="20"/>
  <c r="G46" i="20"/>
  <c r="G62" i="20"/>
  <c r="F60" i="20"/>
  <c r="H84" i="20"/>
  <c r="F101" i="20"/>
  <c r="H57" i="20"/>
  <c r="I89" i="20"/>
  <c r="E41" i="20"/>
  <c r="D63" i="20"/>
  <c r="G70" i="20"/>
  <c r="H95" i="20"/>
  <c r="I72" i="20"/>
  <c r="F44" i="20"/>
  <c r="C82" i="20"/>
  <c r="I76" i="20"/>
  <c r="E70" i="20"/>
  <c r="I82" i="20"/>
  <c r="H33" i="20"/>
  <c r="I117" i="20"/>
  <c r="F83" i="20"/>
  <c r="F43" i="20"/>
  <c r="G85" i="20"/>
  <c r="C74" i="20"/>
  <c r="C32" i="20"/>
  <c r="I67" i="20"/>
  <c r="I124" i="20"/>
  <c r="E73" i="20"/>
  <c r="G91" i="20"/>
  <c r="H38" i="20"/>
  <c r="C87" i="20"/>
  <c r="C75" i="20"/>
  <c r="G50" i="20"/>
  <c r="F53" i="20"/>
  <c r="D110" i="20"/>
  <c r="E56" i="20"/>
  <c r="D87" i="20"/>
  <c r="D25" i="20"/>
  <c r="C99" i="20"/>
  <c r="E39" i="20"/>
  <c r="C108" i="20"/>
  <c r="F115" i="20"/>
  <c r="H58" i="20"/>
  <c r="G109" i="20"/>
  <c r="F114" i="20"/>
  <c r="F94" i="20"/>
  <c r="I83" i="20"/>
  <c r="H123" i="20"/>
  <c r="I88" i="20"/>
  <c r="F74" i="20"/>
  <c r="D56" i="20"/>
  <c r="E115" i="20"/>
  <c r="F63" i="20"/>
  <c r="E71" i="20"/>
  <c r="D111" i="20"/>
  <c r="I121" i="20"/>
  <c r="D69" i="20"/>
  <c r="G69" i="20"/>
  <c r="E119" i="20"/>
  <c r="H29" i="20"/>
  <c r="H101" i="20"/>
  <c r="L28" i="20"/>
  <c r="G113" i="20"/>
  <c r="D38" i="20"/>
  <c r="E123" i="20"/>
  <c r="C80" i="20"/>
  <c r="F59" i="20"/>
  <c r="E94" i="20"/>
  <c r="F96" i="20"/>
  <c r="D40" i="20"/>
  <c r="C26" i="20"/>
  <c r="F108" i="20"/>
  <c r="I78" i="20"/>
  <c r="G77" i="20"/>
  <c r="G71" i="20"/>
  <c r="D57" i="20"/>
  <c r="E101" i="20"/>
  <c r="H63" i="20"/>
  <c r="G29" i="20"/>
  <c r="H124" i="20"/>
  <c r="H48" i="20"/>
  <c r="G67" i="20"/>
  <c r="C100" i="20"/>
  <c r="I33" i="20"/>
  <c r="E67" i="20"/>
  <c r="G37" i="20"/>
  <c r="C105" i="20"/>
  <c r="H109" i="20"/>
  <c r="D74" i="20"/>
  <c r="I111" i="20"/>
  <c r="F25" i="20"/>
  <c r="E89" i="20"/>
  <c r="E45" i="20"/>
  <c r="H121" i="20"/>
  <c r="F90" i="20"/>
  <c r="F92" i="20"/>
  <c r="D71" i="20"/>
  <c r="G60" i="20"/>
  <c r="D84" i="20"/>
  <c r="G81" i="20"/>
  <c r="E109" i="20"/>
  <c r="E76" i="20"/>
  <c r="G122" i="20"/>
  <c r="H111" i="20"/>
  <c r="H35" i="20"/>
  <c r="G35" i="20"/>
  <c r="D97" i="20"/>
  <c r="H89" i="20"/>
  <c r="F37" i="20"/>
  <c r="E120" i="20"/>
  <c r="D95" i="20"/>
  <c r="G66" i="20"/>
  <c r="E90" i="20"/>
  <c r="F81" i="20"/>
  <c r="H56" i="20"/>
  <c r="H32" i="20"/>
  <c r="F77" i="20"/>
  <c r="E85" i="20"/>
  <c r="E66" i="20"/>
  <c r="D27" i="20"/>
  <c r="G74" i="20"/>
  <c r="I116" i="20"/>
  <c r="E49" i="20"/>
  <c r="C66" i="20"/>
  <c r="F50" i="20"/>
  <c r="G117" i="20"/>
  <c r="H94" i="20"/>
  <c r="D104" i="20"/>
  <c r="G116" i="20"/>
  <c r="F40" i="20"/>
  <c r="D37" i="20"/>
  <c r="L34" i="20"/>
  <c r="L36" i="20"/>
  <c r="H40" i="20"/>
  <c r="I47" i="20"/>
  <c r="I32" i="20"/>
  <c r="D44" i="20"/>
  <c r="I113" i="20"/>
  <c r="C64" i="20"/>
  <c r="F91" i="20"/>
  <c r="F35" i="20"/>
  <c r="F61" i="20"/>
  <c r="H70" i="20"/>
  <c r="E40" i="20"/>
  <c r="C78" i="20"/>
  <c r="F33" i="20"/>
  <c r="E99" i="20"/>
  <c r="E83" i="20"/>
  <c r="D76" i="20"/>
  <c r="F106" i="20"/>
  <c r="C85" i="20"/>
  <c r="E58" i="20"/>
  <c r="C107" i="20"/>
  <c r="D39" i="20"/>
  <c r="G112" i="20"/>
  <c r="L27" i="20"/>
  <c r="I71" i="20"/>
  <c r="E55" i="20"/>
  <c r="G26" i="20"/>
  <c r="C106" i="20"/>
  <c r="C91" i="20"/>
  <c r="H51" i="20"/>
  <c r="G99" i="20"/>
  <c r="H86" i="20"/>
  <c r="D120" i="20"/>
  <c r="H90" i="20"/>
  <c r="H96" i="20"/>
  <c r="G44" i="20"/>
  <c r="C115" i="20"/>
  <c r="I106" i="20"/>
  <c r="D52" i="20"/>
  <c r="G64" i="20"/>
  <c r="G83" i="20"/>
  <c r="G82" i="20"/>
  <c r="G59" i="20"/>
  <c r="G98" i="20"/>
  <c r="H99" i="20"/>
  <c r="E112" i="20"/>
  <c r="D114" i="20"/>
  <c r="G53" i="20"/>
  <c r="G108" i="20"/>
  <c r="H47" i="20"/>
  <c r="H36" i="20"/>
  <c r="G90" i="20"/>
  <c r="G39" i="20"/>
  <c r="H30" i="20"/>
  <c r="F113" i="20"/>
  <c r="F120" i="20"/>
  <c r="I63" i="20"/>
  <c r="E93" i="20"/>
  <c r="F57" i="20"/>
  <c r="F55" i="20"/>
  <c r="E88" i="20"/>
  <c r="G34" i="20"/>
  <c r="I59" i="20"/>
  <c r="H113" i="20"/>
  <c r="C103" i="20"/>
  <c r="E84" i="20"/>
  <c r="F73" i="20"/>
  <c r="G104" i="20"/>
  <c r="G36" i="20"/>
  <c r="G105" i="20"/>
  <c r="C68" i="20"/>
  <c r="C95" i="20"/>
  <c r="E63" i="20"/>
  <c r="H61" i="20"/>
  <c r="I84" i="20"/>
  <c r="C71" i="20"/>
  <c r="D43" i="20"/>
  <c r="I74" i="20"/>
  <c r="H103" i="20"/>
  <c r="H34" i="20"/>
  <c r="I95" i="20"/>
  <c r="F97" i="20"/>
  <c r="H120" i="20"/>
  <c r="I79" i="20"/>
  <c r="F93" i="20"/>
  <c r="D122" i="20"/>
  <c r="H83" i="20"/>
  <c r="C29" i="20"/>
  <c r="I107" i="20"/>
  <c r="G55" i="20"/>
  <c r="F105" i="20"/>
  <c r="I92" i="20"/>
  <c r="D70" i="20"/>
  <c r="I85" i="20"/>
  <c r="H64" i="20"/>
  <c r="D30" i="20"/>
  <c r="H114" i="20"/>
  <c r="I100" i="20"/>
  <c r="G57" i="20"/>
  <c r="G80" i="20"/>
  <c r="F119" i="20"/>
  <c r="I98" i="20"/>
  <c r="H31" i="20"/>
  <c r="E62" i="20"/>
  <c r="E52" i="20"/>
  <c r="F45" i="20"/>
  <c r="H27" i="20"/>
  <c r="I49" i="20"/>
  <c r="I26" i="20"/>
  <c r="L26" i="20" s="1"/>
  <c r="I48" i="20"/>
  <c r="G95" i="20"/>
  <c r="D53" i="20"/>
  <c r="H108" i="20"/>
  <c r="H117" i="20"/>
  <c r="I66" i="20"/>
  <c r="D86" i="20"/>
  <c r="D34" i="20"/>
  <c r="C33" i="20"/>
  <c r="I110" i="20"/>
  <c r="D65" i="20"/>
  <c r="D103" i="20"/>
  <c r="G58" i="20"/>
  <c r="D51" i="20"/>
  <c r="F26" i="20"/>
  <c r="G41" i="20"/>
  <c r="G119" i="20"/>
  <c r="D96" i="20"/>
  <c r="G42" i="20"/>
  <c r="I118" i="20"/>
  <c r="G118" i="20"/>
  <c r="G79" i="20"/>
  <c r="C96" i="20"/>
  <c r="D29" i="20"/>
  <c r="I44" i="20"/>
  <c r="I62" i="20"/>
  <c r="C84" i="20"/>
  <c r="I57" i="20"/>
  <c r="G86" i="20"/>
  <c r="G94" i="20"/>
  <c r="G120" i="20"/>
  <c r="H54" i="20"/>
  <c r="E36" i="20"/>
  <c r="F107" i="20"/>
  <c r="I41" i="20"/>
  <c r="D50" i="20"/>
  <c r="E104" i="20"/>
  <c r="I30" i="20"/>
  <c r="H66" i="20"/>
  <c r="C30" i="20"/>
  <c r="G102" i="20"/>
  <c r="E60" i="20"/>
  <c r="F62" i="20"/>
  <c r="F31" i="20"/>
  <c r="H60" i="20"/>
  <c r="H112" i="20"/>
  <c r="D91" i="20"/>
  <c r="E113" i="20"/>
  <c r="C73" i="20"/>
  <c r="C86" i="20"/>
  <c r="D82" i="20"/>
  <c r="G76" i="20"/>
  <c r="H49" i="20"/>
  <c r="D113" i="20"/>
  <c r="D28" i="20"/>
  <c r="D98" i="20"/>
  <c r="D85" i="20"/>
  <c r="D48" i="20"/>
  <c r="C112" i="20"/>
  <c r="D79" i="20"/>
  <c r="H118" i="20"/>
  <c r="G63" i="20"/>
  <c r="D61" i="20"/>
  <c r="E107" i="20"/>
  <c r="E102" i="20"/>
  <c r="L42" i="20"/>
  <c r="L46" i="20"/>
  <c r="L45" i="20"/>
  <c r="L38" i="20"/>
  <c r="L53" i="20"/>
  <c r="L50" i="20"/>
  <c r="E46" i="20"/>
  <c r="C72" i="20"/>
  <c r="C102" i="20"/>
  <c r="F67" i="20"/>
  <c r="G75" i="20"/>
  <c r="F29" i="20"/>
  <c r="D106" i="20"/>
  <c r="C27" i="20"/>
  <c r="I58" i="20"/>
  <c r="C104" i="20"/>
  <c r="D59" i="20"/>
  <c r="G73" i="20"/>
  <c r="C94" i="20"/>
  <c r="H75" i="20"/>
  <c r="F54" i="20"/>
  <c r="E114" i="20"/>
  <c r="C89" i="20"/>
  <c r="L31" i="20"/>
  <c r="H73" i="20"/>
  <c r="F117" i="20"/>
  <c r="I105" i="20"/>
  <c r="E95" i="20"/>
  <c r="G61" i="20"/>
  <c r="C119" i="20"/>
  <c r="G101" i="20"/>
  <c r="D108" i="20"/>
  <c r="I109" i="20"/>
  <c r="C69" i="20"/>
  <c r="D92" i="20"/>
  <c r="E50" i="20"/>
  <c r="F118" i="20"/>
  <c r="H25" i="20"/>
  <c r="F42" i="20"/>
  <c r="E110" i="20"/>
  <c r="G92" i="20"/>
  <c r="E35" i="20"/>
  <c r="G103" i="20"/>
  <c r="F64" i="20"/>
  <c r="C110" i="20"/>
  <c r="F70" i="20"/>
  <c r="F104" i="20"/>
  <c r="L44" i="20"/>
  <c r="L48" i="20"/>
  <c r="G106" i="20"/>
  <c r="I50" i="20"/>
  <c r="D68" i="20"/>
  <c r="F72" i="20"/>
  <c r="G110" i="20"/>
  <c r="C31" i="20"/>
  <c r="H50" i="20"/>
  <c r="I90" i="20"/>
  <c r="D55" i="20"/>
  <c r="D119" i="20"/>
  <c r="L33" i="20"/>
  <c r="H28" i="20"/>
  <c r="F100" i="20"/>
  <c r="E80" i="20"/>
  <c r="G48" i="20"/>
  <c r="D32" i="20"/>
  <c r="C124" i="20"/>
  <c r="E116" i="20"/>
  <c r="E81" i="20"/>
  <c r="E105" i="20"/>
  <c r="D78" i="20"/>
  <c r="D35" i="20"/>
  <c r="F95" i="20"/>
  <c r="G38" i="20"/>
  <c r="D100" i="20"/>
  <c r="C28" i="20"/>
  <c r="I35" i="20"/>
  <c r="F27" i="20"/>
  <c r="F124" i="20"/>
  <c r="I46" i="20"/>
  <c r="F122" i="20"/>
  <c r="C114" i="20"/>
  <c r="F85" i="20"/>
  <c r="E33" i="20"/>
  <c r="G88" i="20"/>
  <c r="H110" i="20"/>
  <c r="F123" i="20"/>
  <c r="E108" i="20"/>
  <c r="E77" i="20"/>
  <c r="C116" i="20"/>
  <c r="I42" i="20"/>
  <c r="L47" i="20"/>
  <c r="I34" i="20"/>
  <c r="C111" i="20"/>
  <c r="D124" i="20"/>
  <c r="E48" i="20"/>
  <c r="I55" i="20"/>
  <c r="G25" i="20"/>
  <c r="G93" i="20"/>
  <c r="I80" i="20"/>
  <c r="F103" i="20"/>
  <c r="I70" i="20"/>
  <c r="I114" i="20"/>
  <c r="L37" i="20"/>
  <c r="H85" i="20"/>
  <c r="I53" i="20"/>
  <c r="F112" i="20"/>
  <c r="I29" i="20"/>
  <c r="F46" i="20"/>
  <c r="E86" i="20"/>
  <c r="C83" i="20"/>
  <c r="F75" i="20"/>
  <c r="H41" i="20"/>
  <c r="H62" i="20"/>
  <c r="H105" i="20"/>
  <c r="I94" i="20"/>
  <c r="I40" i="20"/>
  <c r="I61" i="20"/>
  <c r="G124" i="20"/>
  <c r="C90" i="20"/>
  <c r="H80" i="20"/>
  <c r="F86" i="20"/>
  <c r="F68" i="20"/>
  <c r="F66" i="20"/>
  <c r="C120" i="20"/>
  <c r="H115" i="20"/>
  <c r="F111" i="20"/>
  <c r="I91" i="20"/>
  <c r="E44" i="20"/>
  <c r="D109" i="20"/>
  <c r="H81" i="20"/>
  <c r="F51" i="20"/>
  <c r="D46" i="20"/>
  <c r="L30" i="20"/>
  <c r="L52" i="20"/>
  <c r="L43" i="20"/>
  <c r="L49" i="20"/>
  <c r="L54" i="20"/>
  <c r="F28" i="20"/>
  <c r="H46" i="20"/>
  <c r="L39" i="20"/>
  <c r="L40" i="20"/>
  <c r="L41" i="20"/>
  <c r="L55" i="20"/>
  <c r="L51" i="20"/>
  <c r="L32" i="20"/>
  <c r="L29" i="20"/>
</calcChain>
</file>

<file path=xl/sharedStrings.xml><?xml version="1.0" encoding="utf-8"?>
<sst xmlns="http://schemas.openxmlformats.org/spreadsheetml/2006/main" count="1308" uniqueCount="354">
  <si>
    <t>DatenNr</t>
  </si>
  <si>
    <t>Datenquelle</t>
  </si>
  <si>
    <t>Nr</t>
  </si>
  <si>
    <t>Länge</t>
  </si>
  <si>
    <t>Dezimalstellen</t>
  </si>
  <si>
    <t>Minwert</t>
  </si>
  <si>
    <t>Maxwert</t>
  </si>
  <si>
    <t>Format</t>
  </si>
  <si>
    <t>Obligatorisch</t>
  </si>
  <si>
    <t>Nummer des Feldes (in der entsprechenden Reihenfolge)</t>
  </si>
  <si>
    <t>Domäne</t>
  </si>
  <si>
    <t>Inhalt</t>
  </si>
  <si>
    <t>Beschreibung</t>
  </si>
  <si>
    <t>Datenquelle der Codeliste</t>
  </si>
  <si>
    <t>Datum</t>
  </si>
  <si>
    <t>Version</t>
  </si>
  <si>
    <t>Kommentar</t>
  </si>
  <si>
    <t>Schlüssel</t>
  </si>
  <si>
    <t>TECHNISCHER_KEY / BUSINESS_KEY / CODE DATUM / BETRAG_UNGERUNDET / BETRAG_GERUNDET</t>
  </si>
  <si>
    <t>KONSTANTE / CODE / WERT</t>
  </si>
  <si>
    <t>VARCHAR</t>
  </si>
  <si>
    <t>Beispiel</t>
  </si>
  <si>
    <t>Name</t>
  </si>
  <si>
    <t>Geschlecht</t>
  </si>
  <si>
    <t>Typ</t>
  </si>
  <si>
    <t>Spaltenname Source</t>
  </si>
  <si>
    <t>Spaltenname DataHub Intern</t>
  </si>
  <si>
    <t>DATETIME2</t>
  </si>
  <si>
    <t>Spaltenname DataHub Business View</t>
  </si>
  <si>
    <t>INT</t>
  </si>
  <si>
    <t>Feed</t>
  </si>
  <si>
    <t>Last Update:</t>
  </si>
  <si>
    <t>Feed ID</t>
  </si>
  <si>
    <t>Auftraggeber</t>
  </si>
  <si>
    <t>Michael Fritz CH/IFD</t>
  </si>
  <si>
    <t>Hauptkunde</t>
  </si>
  <si>
    <t>Datenlieferant</t>
  </si>
  <si>
    <t>Business View Definitionen</t>
  </si>
  <si>
    <t>Feed Dateien:</t>
  </si>
  <si>
    <t>Lieferung</t>
  </si>
  <si>
    <t>STAMM</t>
  </si>
  <si>
    <t>Update Zyklen:</t>
  </si>
  <si>
    <t>24h</t>
  </si>
  <si>
    <t>Vertrag</t>
  </si>
  <si>
    <t>OEV</t>
  </si>
  <si>
    <t>DATENQUELLE</t>
  </si>
  <si>
    <t>NUMBER</t>
  </si>
  <si>
    <t>JA</t>
  </si>
  <si>
    <t>TECHNISCHER_KEY</t>
  </si>
  <si>
    <t>KONSTANTE</t>
  </si>
  <si>
    <t>NEIN</t>
  </si>
  <si>
    <t>STANDDATUM</t>
  </si>
  <si>
    <t>DATUM</t>
  </si>
  <si>
    <t>WERT</t>
  </si>
  <si>
    <t>INITIANTLOGIN</t>
  </si>
  <si>
    <t>BUSINESS_KEY</t>
  </si>
  <si>
    <t>UserId (Login) des Vertrags-Initianten</t>
  </si>
  <si>
    <t>INITIANTGPNR</t>
  </si>
  <si>
    <t>k.A.</t>
  </si>
  <si>
    <t>GPNR des Vertrags-Initianten</t>
  </si>
  <si>
    <t>INITIANTFIRMAGPNR</t>
  </si>
  <si>
    <t>Root-GPNR der Firma des Vertrags-Initianten</t>
  </si>
  <si>
    <t>ID / AD: GPNR SL, Andere: GPNR der Firma</t>
  </si>
  <si>
    <t>ERSTELLERLOGIN</t>
  </si>
  <si>
    <t>UserId (Login) des Vertrags-Erstellers</t>
  </si>
  <si>
    <t>ERSTELLERGPNR</t>
  </si>
  <si>
    <t>GPNR des Vertrags-Erstellers</t>
  </si>
  <si>
    <t>ERSTELLERFIRMAGPNR</t>
  </si>
  <si>
    <t>Root-GPNR der Firma des Vertrags-Erstellers</t>
  </si>
  <si>
    <t>MUTATIONSDATUM</t>
  </si>
  <si>
    <t>Datum der letzten Änderung</t>
  </si>
  <si>
    <t>ERSTELLUNGSDATUM</t>
  </si>
  <si>
    <t>Datum der Erstellung</t>
  </si>
  <si>
    <t>GUELTIGKEITSENDDATUM</t>
  </si>
  <si>
    <t>Gültigkeitsenddatum</t>
  </si>
  <si>
    <t>Wenn kein Antrag: Offert-Enddatum, sonst: Antrags-Enddatum</t>
  </si>
  <si>
    <t>OFFERTNUMMEREXTERN</t>
  </si>
  <si>
    <t>Externe Identifikation des Vertrags</t>
  </si>
  <si>
    <t>OFFERTNUMMERINTERN</t>
  </si>
  <si>
    <t>Interne Identifikation des Vertrags</t>
  </si>
  <si>
    <t>Besitzt führende Nullen</t>
  </si>
  <si>
    <t>STATUS</t>
  </si>
  <si>
    <t>CODE</t>
  </si>
  <si>
    <t>Vertragsstatus</t>
  </si>
  <si>
    <t>UNTERZEICHNUNGSDATUM</t>
  </si>
  <si>
    <t>Datum der Vertragsunterzeichnung</t>
  </si>
  <si>
    <t>FREIGABEDATUM</t>
  </si>
  <si>
    <t>Datum der Freigabe</t>
  </si>
  <si>
    <t>VERTRAGSBEGINN</t>
  </si>
  <si>
    <t>Vertragsbeginn</t>
  </si>
  <si>
    <t>VERTRAGSENDE</t>
  </si>
  <si>
    <t>Vertragsende</t>
  </si>
  <si>
    <t>Lebenslanger Vertrag: NULL</t>
  </si>
  <si>
    <t>ERSATZGESCHAEFT</t>
  </si>
  <si>
    <t>Art des Ersatzgeschäfts</t>
  </si>
  <si>
    <t>TABE</t>
  </si>
  <si>
    <t>INKASSOZAHLWEISE</t>
  </si>
  <si>
    <t>Art der Inkassozahlweise</t>
  </si>
  <si>
    <t>INTERNEABSCHLUSSKOSTEN</t>
  </si>
  <si>
    <t>FAKTOR_1</t>
  </si>
  <si>
    <t>Interne Abschlusskosten</t>
  </si>
  <si>
    <t>Eingabe: Verzicht; Feld beinhaltet 1 - Verzicht.</t>
  </si>
  <si>
    <t>EINMALPRAEMIENETTO</t>
  </si>
  <si>
    <t>ANZAHL</t>
  </si>
  <si>
    <t>Netto-Einmalprämie</t>
  </si>
  <si>
    <t>JAEHRLICHEPRAEMIE</t>
  </si>
  <si>
    <t>Jährliche Prämie</t>
  </si>
  <si>
    <t>PRODUKTID</t>
  </si>
  <si>
    <t>Produktbezeichner</t>
  </si>
  <si>
    <t>PROVISIONIERUNGSFAKTOR</t>
  </si>
  <si>
    <t>Provisionierungsfaktor</t>
  </si>
  <si>
    <t>ZUZAHLUNG</t>
  </si>
  <si>
    <t>Zuzahlung</t>
  </si>
  <si>
    <t>PRAEMIENPRODUKTION</t>
  </si>
  <si>
    <t>Prämienproduktion</t>
  </si>
  <si>
    <t>ALTVERTRAGSNUMMER1</t>
  </si>
  <si>
    <t>Vertragsnummer des ersten Altvertrags bei Ersatzgeschäft</t>
  </si>
  <si>
    <t>ALTVERTRAGSNUMMER2</t>
  </si>
  <si>
    <t>Vertragsnummer des zweiten Altvertrags bei Ersatzgeschäft</t>
  </si>
  <si>
    <t>ALTVERTRAGSNUMMER3</t>
  </si>
  <si>
    <t>Vertragsnummer des dritten Altvertrags bei Ersatzgeschäft</t>
  </si>
  <si>
    <t>CLIENT_USED</t>
  </si>
  <si>
    <t>Für die Offerterstellung verwendeter Client (OfferteEasy, AWD Tarifrechner)</t>
  </si>
  <si>
    <t>Freitextfeld in OfferteEasy</t>
  </si>
  <si>
    <t>NUMERIC</t>
  </si>
  <si>
    <t>50</t>
  </si>
  <si>
    <t>250</t>
  </si>
  <si>
    <t>Identifikation des Antrags, zu dem der Vertragsteil gehört</t>
  </si>
  <si>
    <t>AUFSCHUBZEITMONATE</t>
  </si>
  <si>
    <t>Aufschubdauer in Monaten</t>
  </si>
  <si>
    <t>NULL für Prämienbefreiungen</t>
  </si>
  <si>
    <t>LAUFENDENUMMER</t>
  </si>
  <si>
    <t>Laufende Nummer zur Identifikation der Tarife innerhalb des Vertrags</t>
  </si>
  <si>
    <t>ABLAUFRUECKGEWAEHR</t>
  </si>
  <si>
    <t>Ablaufdatum Rückgewähr</t>
  </si>
  <si>
    <t>ABLAUF</t>
  </si>
  <si>
    <t>Ablauf Vertragsteil</t>
  </si>
  <si>
    <t>EINMALPRAEMIE</t>
  </si>
  <si>
    <t>Einmalprämie</t>
  </si>
  <si>
    <t>PRAEMIENZAHLDAUERMONATE</t>
  </si>
  <si>
    <t>Prämienzahldauer in Monaten</t>
  </si>
  <si>
    <t>PRAEMIENZAHLUNGBIS</t>
  </si>
  <si>
    <t>Ende der Prämienzahlung</t>
  </si>
  <si>
    <t>RABATTNACHZAHLWEISE</t>
  </si>
  <si>
    <t>Rabatt nach Zahlweise</t>
  </si>
  <si>
    <t>Bis Sachverhalt geklärt: NULL für Prämienbefreiungen</t>
  </si>
  <si>
    <t>TARIFID</t>
  </si>
  <si>
    <t>Tarifbezeichner</t>
  </si>
  <si>
    <t>Prämienbefreiungen: "I" + Prämienbefreiungsart (EC 2826)</t>
  </si>
  <si>
    <t>VERTRAGSTEIL0001</t>
  </si>
  <si>
    <t>VERTRAGSTEIL0002</t>
  </si>
  <si>
    <t>VERTRAGSTEIL0003</t>
  </si>
  <si>
    <t>VERTRAGSTEIL0004</t>
  </si>
  <si>
    <t>VERTRAGSTEIL0005</t>
  </si>
  <si>
    <t>VERTRAGSTEIL0006</t>
  </si>
  <si>
    <t>VERTRAGSTEIL0007</t>
  </si>
  <si>
    <t>VERTRAGSTEIL0008</t>
  </si>
  <si>
    <t>VERTRAGSTEIL0009</t>
  </si>
  <si>
    <t>VERTRAGSTEIL0010</t>
  </si>
  <si>
    <t>VERTRAGSTEIL0011</t>
  </si>
  <si>
    <t>VERTRAGSTEIL0012</t>
  </si>
  <si>
    <t>VERTRAGSTEIL0013</t>
  </si>
  <si>
    <t>Identifikation des Antrags, zu dem der Leistungsträger gehört</t>
  </si>
  <si>
    <t>VERTRIEBSPARTNERGPNR</t>
  </si>
  <si>
    <t>GPNR des Leistungsträgers</t>
  </si>
  <si>
    <t>FALLCODE</t>
  </si>
  <si>
    <t>PROVISIONSANTEIL</t>
  </si>
  <si>
    <t>Provisionsanteil</t>
  </si>
  <si>
    <t>Teamselling</t>
  </si>
  <si>
    <t>LEISTUNGSTRAEGERART</t>
  </si>
  <si>
    <t>Fallcode (mit Provfia nicht mehr verwendet)</t>
  </si>
  <si>
    <t>LEISTUNGSTRAEGER0001</t>
  </si>
  <si>
    <t>LEISTUNGSTRAEGER0002</t>
  </si>
  <si>
    <t>LEISTUNGSTRAEGER0003</t>
  </si>
  <si>
    <t>LEISTUNGSTRAEGER0004</t>
  </si>
  <si>
    <t>LEISTUNGSTRAEGER0005</t>
  </si>
  <si>
    <t>LEISTUNGSTRAEGER0006</t>
  </si>
  <si>
    <t>LEISTUNGSTRAEGER0007</t>
  </si>
  <si>
    <t>Login des Erstellers der Übersteuerung</t>
  </si>
  <si>
    <t>Datum, an dem die Übersteruerung erstellt wurde</t>
  </si>
  <si>
    <t>PROCESSCONFIGURATION</t>
  </si>
  <si>
    <t>Prozesskonfiguration</t>
  </si>
  <si>
    <t>UEBERSTEUERUNGSID</t>
  </si>
  <si>
    <t>ID der durchgeführten Übersteuerung</t>
  </si>
  <si>
    <t>Technische ID aus RAPS</t>
  </si>
  <si>
    <t>FEHLERTEXT</t>
  </si>
  <si>
    <t>zusätzlicher Fehlertest</t>
  </si>
  <si>
    <t>UEBERSTEUERUNG0001</t>
  </si>
  <si>
    <t>UEBERSTEUERUNG0002</t>
  </si>
  <si>
    <t>UEBERSTEUERUNG0003</t>
  </si>
  <si>
    <t>UEBERSTEUERUNG0004</t>
  </si>
  <si>
    <t>UEBERSTEUERUNG0005</t>
  </si>
  <si>
    <t>UEBERSTEUERUNG0006</t>
  </si>
  <si>
    <t>UEBERSTEUERUNG0007</t>
  </si>
  <si>
    <t>UEBERSTEUERUNG0008</t>
  </si>
  <si>
    <t>UEBERSTEUERUNG0009</t>
  </si>
  <si>
    <t>Personenrolle</t>
  </si>
  <si>
    <t>Personenteil</t>
  </si>
  <si>
    <t>Vertragsteil</t>
  </si>
  <si>
    <t>Leistungstraeger</t>
  </si>
  <si>
    <t>Uebersteuerung</t>
  </si>
  <si>
    <t>Identifikation des Antrags, zu dem die Rolle gehört</t>
  </si>
  <si>
    <t>TYP</t>
  </si>
  <si>
    <t>Typ der Rolle</t>
  </si>
  <si>
    <t>Filter: Nur VN, VP, PZ, RE</t>
  </si>
  <si>
    <t>AUSPRAEGUNG</t>
  </si>
  <si>
    <t>Ausprägung der Rolle</t>
  </si>
  <si>
    <t>VERTRIEBSPERSONID</t>
  </si>
  <si>
    <t>ID der zugehörigen Vetriebsperson</t>
  </si>
  <si>
    <t>VERTRIEBSPERSONGPNR</t>
  </si>
  <si>
    <t>GPNR der Vertriebsperson</t>
  </si>
  <si>
    <t>Nur Bestandeskunden</t>
  </si>
  <si>
    <t>NATUERLICHEPERSON</t>
  </si>
  <si>
    <t>Flag, ob Natürliche Person (1) oder (0) nicht (= Juristische Person)</t>
  </si>
  <si>
    <t>NAME</t>
  </si>
  <si>
    <t>VORNAME</t>
  </si>
  <si>
    <t>Vorname (der Natürlichen Person)</t>
  </si>
  <si>
    <t>NAMEZUSATZ</t>
  </si>
  <si>
    <t>Zusatz (der Jusirstischen Person)</t>
  </si>
  <si>
    <t>GEBURTSDATUM</t>
  </si>
  <si>
    <t>Geburtsdatum (der Natürlichen Person)</t>
  </si>
  <si>
    <t>GESCHLECHT</t>
  </si>
  <si>
    <t>PERSONENTEIL0001</t>
  </si>
  <si>
    <t>PERSONENTEIL0002</t>
  </si>
  <si>
    <t>PERSONENTEIL0003</t>
  </si>
  <si>
    <t>PERSONENTEIL0004</t>
  </si>
  <si>
    <t>PERSONENTEIL0005</t>
  </si>
  <si>
    <t>PERSONENTEIL0006</t>
  </si>
  <si>
    <t>PERSONENTEIL0007</t>
  </si>
  <si>
    <t>PERSONENTEIL0008</t>
  </si>
  <si>
    <t>PERSONENTEIL0009</t>
  </si>
  <si>
    <t>PERSONENTEIL0010</t>
  </si>
  <si>
    <t>PERSONENROLLE0001</t>
  </si>
  <si>
    <t>PERSONENROLLE0002</t>
  </si>
  <si>
    <t>PERSONENROLLE0003</t>
  </si>
  <si>
    <t>PERSONENROLLE0004</t>
  </si>
  <si>
    <t>PERSONENROLLE0005</t>
  </si>
  <si>
    <t>PERSONENROLLE0006</t>
  </si>
  <si>
    <t>RitaId</t>
  </si>
  <si>
    <t>Datei ID</t>
  </si>
  <si>
    <t>Beispiel-Dateiname</t>
  </si>
  <si>
    <t>OFFERTEEV</t>
  </si>
  <si>
    <t>YYYYMMDD</t>
  </si>
  <si>
    <t>Fixwert für Datenquelle (6050 = OEV)</t>
  </si>
  <si>
    <t>TEIL</t>
  </si>
  <si>
    <t>Roland Haas CH/IPG</t>
  </si>
  <si>
    <t>Der Offerte Server ist zuständig für die Bereitstellung von Vetriebsproduktinformationen, die Berechnung, Offerten- und Antragsverwaltung (inkl. Druckfunktionalität), Risikoselektion, sowie die Bereinigung.</t>
  </si>
  <si>
    <r>
      <t xml:space="preserve">Standdatum der gelieferten Daten (Extraktionsdatum). </t>
    </r>
    <r>
      <rPr>
        <sz val="10"/>
        <color indexed="10"/>
        <rFont val="Arial"/>
        <family val="2"/>
      </rPr>
      <t>Es gibt Fälle bei denen der Zeitstempfel eingetragen wird, obwohl keine Änderung im Datensatz erfolgt ist. Da dies einge Historisierung der Datensätze im Data Hub zur Folge hätte, wird das Feld im Data Hub nicht gespeichert.</t>
    </r>
  </si>
  <si>
    <t>ID des Versicherungsnehmes, der versicherten Personen</t>
  </si>
  <si>
    <t>VERTRAG0001</t>
  </si>
  <si>
    <t>VERTRAG0002</t>
  </si>
  <si>
    <t>VERTRAG0003</t>
  </si>
  <si>
    <t>VERTRAG0004</t>
  </si>
  <si>
    <t>VERTRAG0005</t>
  </si>
  <si>
    <t>VERTRAG0006</t>
  </si>
  <si>
    <t>VERTRAG0007</t>
  </si>
  <si>
    <t>VERTRAG0008</t>
  </si>
  <si>
    <t>VERTRAG0009</t>
  </si>
  <si>
    <t>VERTRAG0010</t>
  </si>
  <si>
    <t>VERTRAG0011</t>
  </si>
  <si>
    <t>VERTRAG0012</t>
  </si>
  <si>
    <t>VERTRAG0013</t>
  </si>
  <si>
    <t>VERTRAG0014</t>
  </si>
  <si>
    <t>VERTRAG0015</t>
  </si>
  <si>
    <t>VERTRAG0016</t>
  </si>
  <si>
    <t>VERTRAG0017</t>
  </si>
  <si>
    <t>VERTRAG0018</t>
  </si>
  <si>
    <t>VERTRAG0019</t>
  </si>
  <si>
    <t>VERTRAG0020</t>
  </si>
  <si>
    <t>VERTRAG0021</t>
  </si>
  <si>
    <t>VERTRAG0022</t>
  </si>
  <si>
    <t>VERTRAG0023</t>
  </si>
  <si>
    <t>VERTRAG0024</t>
  </si>
  <si>
    <t>VERTRAG0025</t>
  </si>
  <si>
    <t>VERTRAG0026</t>
  </si>
  <si>
    <t>VERTRAG0027</t>
  </si>
  <si>
    <t>VERTRAG0028</t>
  </si>
  <si>
    <t>VERTRAG0029</t>
  </si>
  <si>
    <t>VERTRAG0030</t>
  </si>
  <si>
    <t>VERTRAG0031</t>
  </si>
  <si>
    <t>urem</t>
  </si>
  <si>
    <t>Beschreibung Source System:</t>
  </si>
  <si>
    <t>Technische Bemerkungen:</t>
  </si>
  <si>
    <t>File Format: DOS/WINDOWS (CR LF), File Encoding: ANSI</t>
  </si>
  <si>
    <t>Codeliste</t>
  </si>
  <si>
    <t>EC3105</t>
  </si>
  <si>
    <t>EC2824</t>
  </si>
  <si>
    <t>EC3201</t>
  </si>
  <si>
    <t>EC2809</t>
  </si>
  <si>
    <t>EC4014</t>
  </si>
  <si>
    <t>EC2704</t>
  </si>
  <si>
    <t>Metadata Generator v0.2</t>
  </si>
  <si>
    <t>Table Names</t>
  </si>
  <si>
    <t>Please Set Values:</t>
  </si>
  <si>
    <t>[Metadata].[FeedDateiSpalte]</t>
  </si>
  <si>
    <t>#FeedDateiSpalte</t>
  </si>
  <si>
    <t>Stamm</t>
  </si>
  <si>
    <t>Types</t>
  </si>
  <si>
    <t>FeedDateiID</t>
  </si>
  <si>
    <t>Trans</t>
  </si>
  <si>
    <t>Name of Sheet (Include "!")</t>
  </si>
  <si>
    <t>First Source Row with Values</t>
  </si>
  <si>
    <t xml:space="preserve">Column "Spaltenname Source" </t>
  </si>
  <si>
    <t>D</t>
  </si>
  <si>
    <t>TempTable or Table Name</t>
  </si>
  <si>
    <t>YYYYMMDDHHMISS</t>
  </si>
  <si>
    <t>dd.mm.YYYY</t>
  </si>
  <si>
    <t>DD.MM.YYYY HH:mm</t>
  </si>
  <si>
    <t>DD.MM.YYYY HH:mm:SS</t>
  </si>
  <si>
    <t>YYYY-MM-DD HH:mm:SS</t>
  </si>
  <si>
    <t>Q</t>
  </si>
  <si>
    <t>R</t>
  </si>
  <si>
    <t>Copy Code from Here</t>
  </si>
  <si>
    <t>----------------------------------------------------------------------------------------------------</t>
  </si>
  <si>
    <t>-- Definition der technischen Spalten</t>
  </si>
  <si>
    <t>-- Definition der Business Spalten</t>
  </si>
  <si>
    <t>Daten Definition</t>
  </si>
  <si>
    <t>Daten Profiling</t>
  </si>
  <si>
    <t>Metadaten</t>
  </si>
  <si>
    <t>Datentyp Schnittstelle</t>
  </si>
  <si>
    <t>Gelöscht</t>
  </si>
  <si>
    <t>Name der Datenquelle (RitaID)</t>
  </si>
  <si>
    <t>Nummer des Feldes</t>
  </si>
  <si>
    <t>NUMERIC / VARCHAR / DATETIME2 / INT</t>
  </si>
  <si>
    <t>Die Länge des Feldes</t>
  </si>
  <si>
    <t>JA (NOT NULL)
NEIN (NULL)</t>
  </si>
  <si>
    <t>Das Format des Feldes</t>
  </si>
  <si>
    <t>Beispiel Datensatz</t>
  </si>
  <si>
    <t>Der kleinste Wert in der Spalte</t>
  </si>
  <si>
    <t>Der grösste Wert in der Spalte</t>
  </si>
  <si>
    <t>Spalte gelöscht</t>
  </si>
  <si>
    <t>JA (PRIMARY KEY)</t>
  </si>
  <si>
    <t>Spaltenbeschreibung</t>
  </si>
  <si>
    <t>(JA/NEIN)</t>
  </si>
  <si>
    <t>38</t>
  </si>
  <si>
    <t>13</t>
  </si>
  <si>
    <t>EC1555</t>
  </si>
  <si>
    <t>EC1805</t>
  </si>
  <si>
    <t>EC3106</t>
  </si>
  <si>
    <t>Feed Version:</t>
  </si>
  <si>
    <t>Ansprechspartner DataHub</t>
  </si>
  <si>
    <t>Dawid Sztachera CH/IFD</t>
  </si>
  <si>
    <t>Sort key</t>
  </si>
  <si>
    <t>1 ASC</t>
  </si>
  <si>
    <t>2 ASC</t>
  </si>
  <si>
    <t>3 ASC</t>
  </si>
  <si>
    <t>EC2826</t>
  </si>
  <si>
    <t>Y</t>
  </si>
  <si>
    <t>X</t>
  </si>
  <si>
    <t>3 DESC</t>
  </si>
  <si>
    <t>U</t>
  </si>
  <si>
    <t>Leistungsträgerartart nach Einführung Provfia(1 = BLT, 20 = Haupt-ALT, 21 = Neben-ALT)</t>
  </si>
  <si>
    <t>E</t>
  </si>
  <si>
    <t>Leistungstraeger!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</si>
</sst>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5" x14ac:knownFonts="1">
    <font>
      <sz val="10"/>
      <name val="Arial"/>
    </font>
    <font>
      <b/>
      <sz val="8"/>
      <name val="Arial"/>
      <family val="2"/>
    </font>
    <font>
      <sz val="8"/>
      <name val="Arial"/>
      <family val="2"/>
    </font>
    <font>
      <sz val="10"/>
      <name val="Arial"/>
      <family val="2"/>
    </font>
    <font>
      <sz val="10"/>
      <name val="Arial"/>
      <family val="2"/>
    </font>
    <font>
      <b/>
      <sz val="18"/>
      <name val="Arial"/>
      <family val="2"/>
    </font>
    <font>
      <b/>
      <sz val="14"/>
      <name val="Arial"/>
      <family val="2"/>
    </font>
    <font>
      <sz val="10"/>
      <color indexed="8"/>
      <name val="Arial"/>
      <family val="2"/>
    </font>
    <font>
      <sz val="10"/>
      <color indexed="10"/>
      <name val="Arial"/>
      <family val="2"/>
    </font>
    <font>
      <u/>
      <sz val="10"/>
      <name val="Arial"/>
      <family val="2"/>
    </font>
    <font>
      <b/>
      <i/>
      <sz val="20"/>
      <name val="Arial"/>
      <family val="2"/>
    </font>
    <font>
      <b/>
      <i/>
      <sz val="10"/>
      <name val="Arial"/>
      <family val="2"/>
    </font>
    <font>
      <b/>
      <sz val="10"/>
      <name val="Arial"/>
      <family val="2"/>
    </font>
    <font>
      <b/>
      <sz val="12"/>
      <name val="Arial"/>
      <family val="2"/>
    </font>
    <font>
      <sz val="12"/>
      <name val="Arial"/>
      <family val="2"/>
    </font>
  </fonts>
  <fills count="10">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3">
    <xf numFmtId="0" fontId="0" fillId="0" borderId="0"/>
    <xf numFmtId="0" fontId="4" fillId="0" borderId="0"/>
    <xf numFmtId="0" fontId="3" fillId="0" borderId="0"/>
  </cellStyleXfs>
  <cellXfs count="146">
    <xf numFmtId="0" fontId="0" fillId="0" borderId="0" xfId="0"/>
    <xf numFmtId="0" fontId="4" fillId="2" borderId="0" xfId="1" applyFill="1"/>
    <xf numFmtId="0" fontId="4" fillId="0" borderId="0" xfId="1"/>
    <xf numFmtId="0" fontId="5" fillId="0" borderId="0" xfId="1" applyFont="1"/>
    <xf numFmtId="0" fontId="4" fillId="0" borderId="0" xfId="1" applyFont="1"/>
    <xf numFmtId="14" fontId="4" fillId="0" borderId="0" xfId="1" applyNumberFormat="1" applyAlignment="1">
      <alignment horizontal="center"/>
    </xf>
    <xf numFmtId="0" fontId="4" fillId="0" borderId="0" xfId="1" applyFont="1" applyAlignment="1">
      <alignment horizontal="left"/>
    </xf>
    <xf numFmtId="0" fontId="6" fillId="0" borderId="0" xfId="1" applyFont="1"/>
    <xf numFmtId="0" fontId="4" fillId="0" borderId="0" xfId="0" applyFont="1" applyFill="1"/>
    <xf numFmtId="0" fontId="4" fillId="0" borderId="0" xfId="0" applyFont="1"/>
    <xf numFmtId="0" fontId="4" fillId="0" borderId="0" xfId="1" applyFill="1"/>
    <xf numFmtId="0" fontId="7" fillId="0" borderId="0" xfId="0" applyFont="1" applyFill="1" applyBorder="1" applyAlignment="1">
      <alignment horizontal="left" vertical="top" wrapText="1"/>
    </xf>
    <xf numFmtId="0" fontId="7" fillId="0" borderId="0" xfId="0" applyNumberFormat="1" applyFont="1" applyFill="1" applyBorder="1" applyAlignment="1" applyProtection="1">
      <alignment horizontal="left" vertical="top" wrapText="1"/>
      <protection locked="0"/>
    </xf>
    <xf numFmtId="49"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shrinkToFit="1"/>
    </xf>
    <xf numFmtId="0" fontId="4" fillId="2" borderId="0" xfId="1" applyFill="1" applyAlignment="1">
      <alignment horizontal="center"/>
    </xf>
    <xf numFmtId="0" fontId="4" fillId="0" borderId="0" xfId="1" applyAlignment="1">
      <alignment horizontal="center"/>
    </xf>
    <xf numFmtId="0" fontId="6" fillId="0" borderId="0" xfId="1" applyFont="1" applyAlignment="1">
      <alignment horizontal="center"/>
    </xf>
    <xf numFmtId="0" fontId="4" fillId="0" borderId="0" xfId="1" applyFill="1" applyAlignment="1">
      <alignment horizontal="center"/>
    </xf>
    <xf numFmtId="0" fontId="0" fillId="0" borderId="0" xfId="0" applyFill="1" applyAlignment="1">
      <alignment horizontal="center"/>
    </xf>
    <xf numFmtId="49" fontId="4" fillId="0" borderId="0" xfId="0" applyNumberFormat="1" applyFont="1" applyFill="1" applyBorder="1" applyAlignment="1">
      <alignment horizontal="left" vertical="top" wrapText="1"/>
    </xf>
    <xf numFmtId="0" fontId="0" fillId="0" borderId="0" xfId="0" applyAlignment="1">
      <alignment horizontal="left" vertical="top"/>
    </xf>
    <xf numFmtId="0" fontId="0" fillId="0" borderId="0" xfId="0" applyBorder="1" applyAlignment="1">
      <alignment horizontal="left"/>
    </xf>
    <xf numFmtId="2" fontId="7" fillId="0" borderId="0" xfId="0" applyNumberFormat="1" applyFont="1" applyFill="1" applyBorder="1" applyAlignment="1">
      <alignment horizontal="left" vertical="top" wrapText="1"/>
    </xf>
    <xf numFmtId="164"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xf>
    <xf numFmtId="164" fontId="4" fillId="0" borderId="0" xfId="0" applyNumberFormat="1" applyFont="1" applyFill="1" applyBorder="1" applyAlignment="1">
      <alignment horizontal="left" vertical="top" wrapText="1"/>
    </xf>
    <xf numFmtId="0" fontId="3" fillId="0" borderId="0" xfId="1" applyFont="1"/>
    <xf numFmtId="0" fontId="3" fillId="0" borderId="0" xfId="0" applyFont="1" applyAlignment="1">
      <alignment horizontal="left" vertical="top"/>
    </xf>
    <xf numFmtId="165" fontId="7" fillId="0" borderId="0" xfId="0" applyNumberFormat="1" applyFont="1" applyFill="1" applyBorder="1" applyAlignment="1">
      <alignment horizontal="left" vertical="top" wrapText="1"/>
    </xf>
    <xf numFmtId="165" fontId="4" fillId="0" borderId="0" xfId="0" applyNumberFormat="1" applyFont="1" applyFill="1" applyBorder="1" applyAlignment="1">
      <alignment horizontal="left" vertical="top" wrapText="1"/>
    </xf>
    <xf numFmtId="0" fontId="9" fillId="0" borderId="0" xfId="1" applyFont="1"/>
    <xf numFmtId="0" fontId="0" fillId="0" borderId="0" xfId="0" applyAlignment="1">
      <alignment vertical="top"/>
    </xf>
    <xf numFmtId="0" fontId="3" fillId="0" borderId="0" xfId="0" applyFont="1" applyBorder="1" applyAlignment="1">
      <alignment horizontal="left" vertical="top" wrapText="1"/>
    </xf>
    <xf numFmtId="0" fontId="3" fillId="0" borderId="0" xfId="0" applyFont="1" applyBorder="1" applyAlignment="1">
      <alignment horizontal="left" vertical="top"/>
    </xf>
    <xf numFmtId="0" fontId="10" fillId="0" borderId="0" xfId="0" applyFont="1"/>
    <xf numFmtId="0" fontId="11" fillId="3" borderId="0" xfId="0" applyFont="1" applyFill="1"/>
    <xf numFmtId="0" fontId="0" fillId="3" borderId="0" xfId="0" applyFill="1"/>
    <xf numFmtId="0" fontId="11" fillId="4" borderId="0" xfId="0" applyFont="1" applyFill="1"/>
    <xf numFmtId="0" fontId="0" fillId="4" borderId="0" xfId="0" applyFill="1"/>
    <xf numFmtId="0" fontId="3" fillId="0" borderId="0" xfId="0" applyFont="1"/>
    <xf numFmtId="0" fontId="3" fillId="4" borderId="0" xfId="0" applyFont="1" applyFill="1"/>
    <xf numFmtId="0" fontId="0" fillId="0" borderId="0" xfId="0" applyAlignment="1">
      <alignment horizontal="left"/>
    </xf>
    <xf numFmtId="0" fontId="3" fillId="0" borderId="0" xfId="0" quotePrefix="1" applyFont="1"/>
    <xf numFmtId="0" fontId="3" fillId="0" borderId="0" xfId="0" quotePrefix="1" applyFont="1" applyAlignment="1">
      <alignment horizontal="left"/>
    </xf>
    <xf numFmtId="0" fontId="0" fillId="6" borderId="0" xfId="0" applyFill="1"/>
    <xf numFmtId="0" fontId="3" fillId="3" borderId="0" xfId="0" applyFont="1" applyFill="1"/>
    <xf numFmtId="0" fontId="12" fillId="4" borderId="0" xfId="0" applyFont="1" applyFill="1"/>
    <xf numFmtId="0" fontId="3" fillId="0" borderId="0" xfId="0" applyFont="1" applyFill="1"/>
    <xf numFmtId="0" fontId="14" fillId="0" borderId="0" xfId="0" applyFont="1" applyAlignment="1">
      <alignment horizontal="left" vertical="top"/>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2"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9" borderId="2" xfId="0" applyFont="1" applyFill="1" applyBorder="1" applyAlignment="1">
      <alignment horizontal="left" vertical="top" wrapText="1"/>
    </xf>
    <xf numFmtId="0" fontId="1" fillId="9" borderId="2" xfId="0" applyFont="1" applyFill="1" applyBorder="1" applyAlignment="1">
      <alignment horizontal="left" vertical="top"/>
    </xf>
    <xf numFmtId="0" fontId="2" fillId="7" borderId="1" xfId="0" applyFont="1" applyFill="1" applyBorder="1" applyAlignment="1">
      <alignment horizontal="left" vertical="top" wrapText="1"/>
    </xf>
    <xf numFmtId="0" fontId="2" fillId="9" borderId="4"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7" borderId="5" xfId="0" applyFont="1" applyFill="1" applyBorder="1" applyAlignment="1">
      <alignment horizontal="left" vertical="top" wrapText="1"/>
    </xf>
    <xf numFmtId="0" fontId="2" fillId="9" borderId="11" xfId="0" applyFont="1" applyFill="1" applyBorder="1" applyAlignment="1">
      <alignment horizontal="left" vertical="top" wrapText="1"/>
    </xf>
    <xf numFmtId="0" fontId="0" fillId="0" borderId="9" xfId="0" applyBorder="1"/>
    <xf numFmtId="0" fontId="0" fillId="0" borderId="12" xfId="0" applyBorder="1"/>
    <xf numFmtId="0" fontId="0" fillId="0" borderId="6" xfId="0" applyBorder="1"/>
    <xf numFmtId="0" fontId="12" fillId="0" borderId="6" xfId="0" applyFont="1" applyBorder="1"/>
    <xf numFmtId="0" fontId="0" fillId="0" borderId="13" xfId="0" applyBorder="1" applyAlignment="1">
      <alignment horizontal="left" vertical="top"/>
    </xf>
    <xf numFmtId="0" fontId="0" fillId="0" borderId="0" xfId="0" applyBorder="1" applyAlignment="1">
      <alignment horizontal="left" vertical="top"/>
    </xf>
    <xf numFmtId="0" fontId="0" fillId="0" borderId="0" xfId="0" applyBorder="1"/>
    <xf numFmtId="14" fontId="0" fillId="0" borderId="13" xfId="0" applyNumberFormat="1" applyBorder="1"/>
    <xf numFmtId="0" fontId="0" fillId="0" borderId="0" xfId="0" applyBorder="1" applyAlignment="1">
      <alignment horizontal="left" vertical="top" wrapText="1"/>
    </xf>
    <xf numFmtId="0" fontId="0" fillId="0" borderId="14" xfId="0" applyBorder="1" applyAlignment="1">
      <alignment horizontal="left" vertical="top"/>
    </xf>
    <xf numFmtId="0" fontId="0" fillId="0" borderId="13" xfId="0" applyBorder="1"/>
    <xf numFmtId="49" fontId="0" fillId="0" borderId="0" xfId="0" applyNumberFormat="1" applyBorder="1" applyAlignment="1">
      <alignment horizontal="left" vertical="top" wrapText="1"/>
    </xf>
    <xf numFmtId="0" fontId="0" fillId="0" borderId="10" xfId="0" applyBorder="1" applyAlignment="1">
      <alignment horizontal="left" vertical="top"/>
    </xf>
    <xf numFmtId="0" fontId="0" fillId="0" borderId="15" xfId="0" applyBorder="1" applyAlignment="1">
      <alignment horizontal="left" vertical="top"/>
    </xf>
    <xf numFmtId="0" fontId="0" fillId="0" borderId="15" xfId="0" applyBorder="1"/>
    <xf numFmtId="0" fontId="0" fillId="0" borderId="10" xfId="0" applyBorder="1"/>
    <xf numFmtId="14" fontId="0" fillId="0" borderId="15" xfId="0" applyNumberFormat="1" applyBorder="1" applyAlignment="1">
      <alignment horizontal="left" vertical="top"/>
    </xf>
    <xf numFmtId="0" fontId="0" fillId="0" borderId="14" xfId="0" applyFill="1" applyBorder="1" applyAlignment="1">
      <alignment horizontal="left" vertical="top"/>
    </xf>
    <xf numFmtId="0" fontId="4" fillId="0" borderId="0" xfId="0" applyFont="1" applyBorder="1" applyAlignment="1">
      <alignment horizontal="left" vertical="top"/>
    </xf>
    <xf numFmtId="0" fontId="0" fillId="0" borderId="3" xfId="0" applyBorder="1" applyAlignment="1">
      <alignment horizontal="left" vertical="top"/>
    </xf>
    <xf numFmtId="14" fontId="0" fillId="0" borderId="0" xfId="0" applyNumberFormat="1" applyBorder="1" applyAlignment="1">
      <alignment horizontal="left" vertical="top"/>
    </xf>
    <xf numFmtId="14" fontId="0" fillId="0" borderId="10" xfId="0" applyNumberFormat="1" applyBorder="1"/>
    <xf numFmtId="49" fontId="0" fillId="0" borderId="15" xfId="0" applyNumberFormat="1" applyBorder="1" applyAlignment="1">
      <alignment horizontal="left" vertical="top" wrapText="1"/>
    </xf>
    <xf numFmtId="165" fontId="0" fillId="0" borderId="0" xfId="0" applyNumberFormat="1" applyBorder="1" applyAlignment="1">
      <alignment horizontal="left" vertical="top"/>
    </xf>
    <xf numFmtId="0" fontId="4" fillId="0" borderId="14" xfId="0" applyFont="1" applyBorder="1" applyAlignment="1">
      <alignment horizontal="left" vertical="top"/>
    </xf>
    <xf numFmtId="0" fontId="3" fillId="0" borderId="14" xfId="0" applyFont="1" applyBorder="1" applyAlignment="1">
      <alignment horizontal="left" vertical="top" wrapText="1"/>
    </xf>
    <xf numFmtId="165" fontId="0" fillId="0" borderId="15" xfId="0" applyNumberFormat="1" applyBorder="1" applyAlignment="1">
      <alignment horizontal="left" vertical="top"/>
    </xf>
    <xf numFmtId="0" fontId="3" fillId="0" borderId="15" xfId="0" applyFont="1" applyBorder="1" applyAlignment="1">
      <alignment horizontal="left" vertical="top"/>
    </xf>
    <xf numFmtId="0" fontId="3" fillId="0" borderId="14" xfId="0" applyFont="1" applyBorder="1" applyAlignment="1">
      <alignment horizontal="left" vertical="top"/>
    </xf>
    <xf numFmtId="2" fontId="7" fillId="0" borderId="13" xfId="0" applyNumberFormat="1" applyFont="1" applyFill="1" applyBorder="1" applyAlignment="1">
      <alignment horizontal="left" vertical="top" wrapText="1"/>
    </xf>
    <xf numFmtId="0" fontId="7" fillId="0" borderId="14" xfId="0" applyNumberFormat="1" applyFont="1" applyFill="1" applyBorder="1" applyAlignment="1" applyProtection="1">
      <alignment horizontal="left" vertical="top" wrapText="1"/>
      <protection locked="0"/>
    </xf>
    <xf numFmtId="49" fontId="7" fillId="0" borderId="14"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7" fillId="0" borderId="15" xfId="0" applyNumberFormat="1" applyFont="1" applyFill="1" applyBorder="1" applyAlignment="1">
      <alignment horizontal="left" vertical="top" wrapText="1"/>
    </xf>
    <xf numFmtId="164" fontId="7" fillId="0" borderId="15" xfId="0" applyNumberFormat="1" applyFont="1" applyFill="1" applyBorder="1" applyAlignment="1">
      <alignment horizontal="left" vertical="top" wrapText="1"/>
    </xf>
    <xf numFmtId="165" fontId="7" fillId="0" borderId="15" xfId="0" applyNumberFormat="1" applyFont="1" applyFill="1" applyBorder="1" applyAlignment="1">
      <alignment horizontal="left" vertical="top" wrapText="1"/>
    </xf>
    <xf numFmtId="2" fontId="7" fillId="0" borderId="15" xfId="0" applyNumberFormat="1" applyFont="1" applyFill="1" applyBorder="1" applyAlignment="1">
      <alignment horizontal="left" vertical="top"/>
    </xf>
    <xf numFmtId="49" fontId="7" fillId="0" borderId="3" xfId="0" applyNumberFormat="1" applyFont="1" applyFill="1" applyBorder="1" applyAlignment="1">
      <alignment horizontal="left" vertical="top" wrapText="1"/>
    </xf>
    <xf numFmtId="0" fontId="7" fillId="0" borderId="15" xfId="0" applyNumberFormat="1" applyFont="1" applyFill="1" applyBorder="1" applyAlignment="1" applyProtection="1">
      <alignment horizontal="left" vertical="top" wrapText="1"/>
      <protection locked="0"/>
    </xf>
    <xf numFmtId="0" fontId="7" fillId="0" borderId="3" xfId="0" applyNumberFormat="1" applyFont="1" applyFill="1" applyBorder="1" applyAlignment="1" applyProtection="1">
      <alignment horizontal="left" vertical="top" wrapText="1"/>
      <protection locked="0"/>
    </xf>
    <xf numFmtId="0" fontId="7" fillId="0" borderId="13" xfId="0" applyFont="1" applyBorder="1" applyAlignment="1">
      <alignment horizontal="left" vertical="top" wrapText="1"/>
    </xf>
    <xf numFmtId="0" fontId="7" fillId="0" borderId="14" xfId="0"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0" fontId="4" fillId="0" borderId="14" xfId="0" applyFont="1" applyFill="1" applyBorder="1" applyAlignment="1">
      <alignment horizontal="left" vertical="top" wrapText="1" shrinkToFit="1"/>
    </xf>
    <xf numFmtId="0" fontId="4" fillId="0" borderId="14" xfId="0" applyNumberFormat="1" applyFont="1" applyFill="1" applyBorder="1" applyAlignment="1" applyProtection="1">
      <alignment horizontal="left" vertical="top" wrapText="1"/>
      <protection locked="0"/>
    </xf>
    <xf numFmtId="0" fontId="7" fillId="0" borderId="10" xfId="0" applyFont="1" applyBorder="1" applyAlignment="1">
      <alignment horizontal="left" vertical="top" wrapText="1"/>
    </xf>
    <xf numFmtId="0" fontId="7" fillId="0" borderId="15" xfId="0" applyFont="1" applyFill="1" applyBorder="1" applyAlignment="1">
      <alignment horizontal="left" vertical="top" wrapText="1"/>
    </xf>
    <xf numFmtId="0" fontId="7" fillId="0" borderId="15" xfId="0" applyFont="1" applyFill="1" applyBorder="1" applyAlignment="1">
      <alignment horizontal="left" vertical="top" wrapText="1" shrinkToFit="1"/>
    </xf>
    <xf numFmtId="49" fontId="7" fillId="0" borderId="15" xfId="0" applyNumberFormat="1" applyFont="1" applyFill="1" applyBorder="1" applyAlignment="1">
      <alignment horizontal="left" vertical="top" wrapText="1"/>
    </xf>
    <xf numFmtId="49" fontId="4" fillId="0" borderId="3" xfId="0" applyNumberFormat="1" applyFont="1" applyFill="1" applyBorder="1" applyAlignment="1">
      <alignment horizontal="left" vertical="top" wrapText="1"/>
    </xf>
    <xf numFmtId="164" fontId="4" fillId="0" borderId="15" xfId="0" applyNumberFormat="1" applyFont="1" applyFill="1" applyBorder="1" applyAlignment="1">
      <alignment horizontal="left" vertical="top" wrapText="1"/>
    </xf>
    <xf numFmtId="165" fontId="4" fillId="0" borderId="15" xfId="0" applyNumberFormat="1" applyFont="1" applyFill="1" applyBorder="1" applyAlignment="1">
      <alignment horizontal="left" vertical="top" wrapText="1"/>
    </xf>
    <xf numFmtId="0" fontId="3" fillId="0" borderId="13" xfId="0" applyFont="1" applyBorder="1" applyAlignment="1">
      <alignment horizontal="left" vertical="top"/>
    </xf>
    <xf numFmtId="0" fontId="4" fillId="0" borderId="15" xfId="0" applyFont="1" applyBorder="1" applyAlignment="1">
      <alignment horizontal="left" vertical="top"/>
    </xf>
    <xf numFmtId="0" fontId="2" fillId="9" borderId="4" xfId="0" applyFont="1" applyFill="1" applyBorder="1" applyAlignment="1">
      <alignment horizontal="left" vertical="top" wrapText="1"/>
    </xf>
    <xf numFmtId="0" fontId="2" fillId="9" borderId="11" xfId="0" applyFont="1" applyFill="1" applyBorder="1" applyAlignment="1">
      <alignment horizontal="left" vertical="top" wrapText="1"/>
    </xf>
    <xf numFmtId="0" fontId="3" fillId="0" borderId="10" xfId="0" applyFont="1" applyBorder="1" applyAlignment="1">
      <alignment horizontal="left" vertical="top"/>
    </xf>
    <xf numFmtId="165" fontId="4" fillId="0" borderId="0" xfId="1" applyNumberFormat="1" applyAlignment="1">
      <alignment horizontal="center"/>
    </xf>
    <xf numFmtId="0" fontId="2" fillId="9" borderId="4" xfId="0" applyFont="1" applyFill="1" applyBorder="1" applyAlignment="1">
      <alignment horizontal="left" vertical="top" wrapText="1"/>
    </xf>
    <xf numFmtId="0" fontId="2" fillId="9" borderId="11" xfId="0" applyFont="1" applyFill="1" applyBorder="1" applyAlignment="1">
      <alignment horizontal="left" vertical="top" wrapText="1"/>
    </xf>
    <xf numFmtId="0" fontId="2" fillId="8" borderId="6" xfId="0" applyFont="1" applyFill="1" applyBorder="1" applyAlignment="1">
      <alignment horizontal="left" vertical="top" wrapText="1"/>
    </xf>
    <xf numFmtId="0" fontId="2" fillId="8" borderId="3"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8" borderId="5" xfId="0" applyFont="1" applyFill="1" applyBorder="1" applyAlignment="1">
      <alignment horizontal="left" vertical="top" wrapText="1"/>
    </xf>
    <xf numFmtId="14" fontId="2" fillId="9" borderId="4" xfId="0" applyNumberFormat="1" applyFont="1" applyFill="1" applyBorder="1" applyAlignment="1">
      <alignment horizontal="left" vertical="top" wrapText="1"/>
    </xf>
    <xf numFmtId="14" fontId="2" fillId="9" borderId="11" xfId="0" applyNumberFormat="1" applyFont="1" applyFill="1" applyBorder="1" applyAlignment="1">
      <alignment horizontal="left" vertical="top" wrapText="1"/>
    </xf>
    <xf numFmtId="0" fontId="13" fillId="7" borderId="7" xfId="0" applyFont="1" applyFill="1" applyBorder="1" applyAlignment="1">
      <alignment horizontal="left" vertical="top"/>
    </xf>
    <xf numFmtId="0" fontId="13" fillId="7" borderId="8" xfId="0" applyFont="1" applyFill="1" applyBorder="1" applyAlignment="1">
      <alignment horizontal="left" vertical="top"/>
    </xf>
    <xf numFmtId="0" fontId="13" fillId="8" borderId="7" xfId="0" applyFont="1" applyFill="1" applyBorder="1" applyAlignment="1">
      <alignment horizontal="left" vertical="top"/>
    </xf>
    <xf numFmtId="0" fontId="13" fillId="8" borderId="8" xfId="0" applyFont="1" applyFill="1" applyBorder="1" applyAlignment="1">
      <alignment horizontal="left" vertical="top"/>
    </xf>
    <xf numFmtId="0" fontId="13" fillId="8" borderId="2" xfId="0" applyFont="1" applyFill="1" applyBorder="1" applyAlignment="1">
      <alignment horizontal="left" vertical="top"/>
    </xf>
    <xf numFmtId="0" fontId="13" fillId="9" borderId="7" xfId="0" applyFont="1" applyFill="1" applyBorder="1" applyAlignment="1">
      <alignment horizontal="left" vertical="top"/>
    </xf>
    <xf numFmtId="0" fontId="13" fillId="9" borderId="8" xfId="0" applyFont="1" applyFill="1" applyBorder="1" applyAlignment="1">
      <alignment horizontal="left" vertical="top"/>
    </xf>
    <xf numFmtId="0" fontId="13" fillId="9" borderId="2" xfId="0" applyFont="1" applyFill="1" applyBorder="1" applyAlignment="1">
      <alignment horizontal="left" vertical="top"/>
    </xf>
    <xf numFmtId="0" fontId="2" fillId="7" borderId="4" xfId="0" applyFont="1" applyFill="1" applyBorder="1" applyAlignment="1">
      <alignment horizontal="left" vertical="top" wrapText="1"/>
    </xf>
    <xf numFmtId="0" fontId="2" fillId="7" borderId="5" xfId="0" applyFont="1" applyFill="1" applyBorder="1" applyAlignment="1">
      <alignment horizontal="left" vertical="top" wrapText="1"/>
    </xf>
    <xf numFmtId="0" fontId="2" fillId="7" borderId="9" xfId="0" applyFont="1" applyFill="1" applyBorder="1" applyAlignment="1">
      <alignment horizontal="left" vertical="top" wrapText="1"/>
    </xf>
    <xf numFmtId="0" fontId="2" fillId="7" borderId="10" xfId="0" applyFont="1" applyFill="1" applyBorder="1" applyAlignment="1">
      <alignment horizontal="left" vertical="top" wrapText="1"/>
    </xf>
    <xf numFmtId="0" fontId="2" fillId="9" borderId="5" xfId="0" applyFont="1" applyFill="1" applyBorder="1" applyAlignment="1">
      <alignment horizontal="left" vertical="top" wrapText="1"/>
    </xf>
    <xf numFmtId="0" fontId="3" fillId="5" borderId="0" xfId="0" applyFont="1" applyFill="1" applyAlignment="1">
      <alignment horizontal="left" wrapText="1"/>
    </xf>
    <xf numFmtId="0" fontId="3" fillId="5" borderId="0" xfId="0" applyFont="1" applyFill="1" applyAlignment="1">
      <alignment horizontal="left"/>
    </xf>
    <xf numFmtId="0" fontId="0" fillId="5" borderId="0" xfId="0" applyFill="1" applyAlignment="1">
      <alignment horizontal="left"/>
    </xf>
    <xf numFmtId="0" fontId="3" fillId="5" borderId="0" xfId="0" quotePrefix="1" applyFont="1" applyFill="1" applyAlignment="1">
      <alignment horizontal="left"/>
    </xf>
  </cellXfs>
  <cellStyles count="3">
    <cellStyle name="Normal 2" xfId="1"/>
    <cellStyle name="Normal 2 2" xfId="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showGridLines="0" workbookViewId="0">
      <selection activeCell="C18" sqref="C18"/>
    </sheetView>
  </sheetViews>
  <sheetFormatPr baseColWidth="10" defaultColWidth="9.140625" defaultRowHeight="12.75" x14ac:dyDescent="0.2"/>
  <cols>
    <col min="1" max="1" width="2.42578125" style="2" customWidth="1"/>
    <col min="2" max="2" width="7.140625" style="2" customWidth="1"/>
    <col min="3" max="3" width="28.5703125" style="2" customWidth="1"/>
    <col min="4" max="5" width="14.28515625" style="2" customWidth="1"/>
    <col min="6" max="6" width="14.28515625" style="16" customWidth="1"/>
    <col min="7" max="10" width="14.28515625" style="2" customWidth="1"/>
    <col min="11" max="16384" width="9.140625" style="2"/>
  </cols>
  <sheetData>
    <row r="2" spans="2:10" x14ac:dyDescent="0.2">
      <c r="B2" s="1"/>
      <c r="C2" s="1"/>
      <c r="D2" s="1"/>
      <c r="E2" s="1"/>
      <c r="F2" s="15"/>
      <c r="G2" s="1"/>
      <c r="H2" s="1"/>
      <c r="I2" s="1"/>
      <c r="J2" s="1"/>
    </row>
    <row r="4" spans="2:10" ht="23.25" x14ac:dyDescent="0.35">
      <c r="B4" s="3" t="s">
        <v>30</v>
      </c>
      <c r="E4" s="4" t="s">
        <v>44</v>
      </c>
      <c r="G4" s="4" t="s">
        <v>31</v>
      </c>
      <c r="H4" s="5">
        <v>41953</v>
      </c>
      <c r="I4" s="27" t="s">
        <v>280</v>
      </c>
    </row>
    <row r="5" spans="2:10" ht="23.25" x14ac:dyDescent="0.35">
      <c r="B5" s="3" t="s">
        <v>32</v>
      </c>
      <c r="E5" s="6">
        <v>7000</v>
      </c>
      <c r="G5" s="27" t="s">
        <v>339</v>
      </c>
      <c r="H5" s="120">
        <v>1</v>
      </c>
      <c r="I5" s="4"/>
    </row>
    <row r="6" spans="2:10" ht="23.25" x14ac:dyDescent="0.35">
      <c r="B6" s="3" t="s">
        <v>238</v>
      </c>
      <c r="E6" s="4" t="s">
        <v>241</v>
      </c>
    </row>
    <row r="7" spans="2:10" ht="23.25" x14ac:dyDescent="0.35">
      <c r="B7" s="3" t="s">
        <v>33</v>
      </c>
      <c r="E7" s="4" t="s">
        <v>34</v>
      </c>
    </row>
    <row r="8" spans="2:10" ht="23.25" x14ac:dyDescent="0.35">
      <c r="B8" s="3" t="s">
        <v>35</v>
      </c>
      <c r="E8" s="4" t="s">
        <v>34</v>
      </c>
    </row>
    <row r="9" spans="2:10" ht="23.25" x14ac:dyDescent="0.35">
      <c r="B9" s="3" t="s">
        <v>36</v>
      </c>
      <c r="E9" s="27" t="s">
        <v>245</v>
      </c>
    </row>
    <row r="10" spans="2:10" ht="23.25" x14ac:dyDescent="0.35">
      <c r="B10" s="3" t="s">
        <v>340</v>
      </c>
      <c r="E10" s="27" t="s">
        <v>341</v>
      </c>
    </row>
    <row r="11" spans="2:10" ht="23.25" x14ac:dyDescent="0.35">
      <c r="B11" s="3" t="s">
        <v>37</v>
      </c>
      <c r="E11" s="4"/>
    </row>
    <row r="12" spans="2:10" ht="23.25" x14ac:dyDescent="0.35">
      <c r="B12" s="3" t="s">
        <v>38</v>
      </c>
    </row>
    <row r="13" spans="2:10" ht="18" x14ac:dyDescent="0.25">
      <c r="C13" s="7" t="s">
        <v>22</v>
      </c>
      <c r="D13" s="7" t="s">
        <v>24</v>
      </c>
      <c r="E13" s="7" t="s">
        <v>39</v>
      </c>
      <c r="F13" s="17" t="s">
        <v>239</v>
      </c>
      <c r="G13" s="7" t="s">
        <v>240</v>
      </c>
    </row>
    <row r="14" spans="2:10" ht="12.75" customHeight="1" x14ac:dyDescent="0.2">
      <c r="C14" s="8" t="s">
        <v>196</v>
      </c>
      <c r="D14" s="9" t="s">
        <v>40</v>
      </c>
      <c r="E14" s="10" t="s">
        <v>244</v>
      </c>
      <c r="F14" s="18">
        <v>7001</v>
      </c>
      <c r="G14" t="str">
        <f t="shared" ref="G14:G19" si="0">"DH_"&amp;$E$4&amp;"_20121220_20121220150257_"&amp;C14&amp;".csv"</f>
        <v>DH_OEV_20121220_20121220150257_Personenrolle.csv</v>
      </c>
    </row>
    <row r="15" spans="2:10" ht="12.75" customHeight="1" x14ac:dyDescent="0.2">
      <c r="C15" s="48" t="s">
        <v>197</v>
      </c>
      <c r="D15" s="9" t="s">
        <v>40</v>
      </c>
      <c r="E15" s="10" t="s">
        <v>244</v>
      </c>
      <c r="F15" s="18">
        <v>7002</v>
      </c>
      <c r="G15" t="str">
        <f t="shared" si="0"/>
        <v>DH_OEV_20121220_20121220150257_Personenteil.csv</v>
      </c>
    </row>
    <row r="16" spans="2:10" ht="12.75" customHeight="1" x14ac:dyDescent="0.2">
      <c r="C16" s="8" t="s">
        <v>43</v>
      </c>
      <c r="D16" s="9" t="s">
        <v>40</v>
      </c>
      <c r="E16" s="10" t="s">
        <v>244</v>
      </c>
      <c r="F16" s="18">
        <v>7003</v>
      </c>
      <c r="G16" t="str">
        <f t="shared" si="0"/>
        <v>DH_OEV_20121220_20121220150257_Vertrag.csv</v>
      </c>
    </row>
    <row r="17" spans="2:10" ht="12.75" customHeight="1" x14ac:dyDescent="0.2">
      <c r="C17" s="8" t="s">
        <v>198</v>
      </c>
      <c r="D17" s="9" t="s">
        <v>40</v>
      </c>
      <c r="E17" s="10" t="s">
        <v>244</v>
      </c>
      <c r="F17" s="18">
        <v>7004</v>
      </c>
      <c r="G17" t="str">
        <f t="shared" si="0"/>
        <v>DH_OEV_20121220_20121220150257_Vertragsteil.csv</v>
      </c>
    </row>
    <row r="18" spans="2:10" ht="12.75" customHeight="1" x14ac:dyDescent="0.2">
      <c r="C18" s="8" t="s">
        <v>199</v>
      </c>
      <c r="D18" s="9" t="s">
        <v>40</v>
      </c>
      <c r="E18" s="10" t="s">
        <v>244</v>
      </c>
      <c r="F18" s="18">
        <v>7005</v>
      </c>
      <c r="G18" t="str">
        <f t="shared" si="0"/>
        <v>DH_OEV_20121220_20121220150257_Leistungstraeger.csv</v>
      </c>
    </row>
    <row r="19" spans="2:10" ht="12.75" customHeight="1" x14ac:dyDescent="0.2">
      <c r="C19" s="8" t="s">
        <v>200</v>
      </c>
      <c r="D19" s="9" t="s">
        <v>40</v>
      </c>
      <c r="E19" s="10" t="s">
        <v>244</v>
      </c>
      <c r="F19" s="18">
        <v>7006</v>
      </c>
      <c r="G19" t="str">
        <f t="shared" si="0"/>
        <v>DH_OEV_20121220_20121220150257_Uebersteuerung.csv</v>
      </c>
    </row>
    <row r="20" spans="2:10" customFormat="1" x14ac:dyDescent="0.2">
      <c r="C20" s="8"/>
      <c r="D20" s="9"/>
      <c r="E20" s="9"/>
      <c r="F20" s="19"/>
    </row>
    <row r="21" spans="2:10" ht="23.25" x14ac:dyDescent="0.35">
      <c r="B21" s="3" t="s">
        <v>41</v>
      </c>
      <c r="E21" s="4" t="s">
        <v>42</v>
      </c>
    </row>
    <row r="24" spans="2:10" x14ac:dyDescent="0.2">
      <c r="B24" s="1"/>
      <c r="C24" s="1"/>
      <c r="D24" s="1"/>
      <c r="E24" s="1"/>
      <c r="F24" s="15"/>
      <c r="G24" s="1"/>
      <c r="H24" s="1"/>
      <c r="I24" s="1"/>
      <c r="J24" s="1"/>
    </row>
    <row r="26" spans="2:10" x14ac:dyDescent="0.2">
      <c r="B26" s="31" t="s">
        <v>281</v>
      </c>
    </row>
    <row r="27" spans="2:10" x14ac:dyDescent="0.2">
      <c r="B27" s="27" t="s">
        <v>246</v>
      </c>
    </row>
    <row r="29" spans="2:10" x14ac:dyDescent="0.2">
      <c r="B29" s="31" t="s">
        <v>282</v>
      </c>
    </row>
    <row r="30" spans="2:10" x14ac:dyDescent="0.2">
      <c r="B30" s="32" t="s">
        <v>283</v>
      </c>
    </row>
  </sheetData>
  <pageMargins left="0.39370078740157483" right="0.39370078740157483" top="0.39370078740157483" bottom="0.39370078740157483"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workbookViewId="0">
      <selection activeCell="U7" sqref="U7"/>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19.7109375" customWidth="1"/>
    <col min="23" max="23" width="14.5703125" bestFit="1" customWidth="1"/>
    <col min="24" max="24" width="14.5703125" customWidth="1"/>
    <col min="25" max="25" width="58.570312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22"/>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x14ac:dyDescent="0.2">
      <c r="A6" s="67" t="s">
        <v>232</v>
      </c>
      <c r="B6" s="68" t="s">
        <v>44</v>
      </c>
      <c r="C6" s="68">
        <v>1</v>
      </c>
      <c r="D6" s="68" t="s">
        <v>45</v>
      </c>
      <c r="E6" s="68" t="s">
        <v>45</v>
      </c>
      <c r="F6" s="68" t="s">
        <v>45</v>
      </c>
      <c r="G6" s="68" t="s">
        <v>20</v>
      </c>
      <c r="H6" s="68">
        <v>50</v>
      </c>
      <c r="I6" s="69"/>
      <c r="J6" s="68" t="s">
        <v>47</v>
      </c>
      <c r="K6" s="72"/>
      <c r="L6" s="70"/>
      <c r="M6" s="71"/>
      <c r="N6" s="71"/>
      <c r="O6" s="83" t="s">
        <v>48</v>
      </c>
      <c r="P6" s="72" t="s">
        <v>49</v>
      </c>
      <c r="Q6" s="67"/>
      <c r="R6" s="68"/>
      <c r="S6" s="83">
        <v>40515</v>
      </c>
      <c r="T6" s="86">
        <v>1</v>
      </c>
      <c r="U6" s="34" t="s">
        <v>50</v>
      </c>
      <c r="V6" s="68"/>
      <c r="W6" s="68"/>
      <c r="X6" s="68"/>
      <c r="Y6" s="87" t="s">
        <v>243</v>
      </c>
    </row>
    <row r="7" spans="1:25" s="21" customFormat="1" ht="63.75" x14ac:dyDescent="0.2">
      <c r="A7" s="67" t="s">
        <v>233</v>
      </c>
      <c r="B7" s="68" t="s">
        <v>44</v>
      </c>
      <c r="C7" s="68">
        <v>2</v>
      </c>
      <c r="D7" s="68" t="s">
        <v>51</v>
      </c>
      <c r="E7" s="68" t="s">
        <v>51</v>
      </c>
      <c r="F7" s="68" t="s">
        <v>51</v>
      </c>
      <c r="G7" s="68" t="s">
        <v>27</v>
      </c>
      <c r="H7" s="68"/>
      <c r="I7" s="69"/>
      <c r="J7" s="68" t="s">
        <v>50</v>
      </c>
      <c r="K7" s="80" t="s">
        <v>242</v>
      </c>
      <c r="L7" s="73"/>
      <c r="M7" s="71"/>
      <c r="N7" s="71"/>
      <c r="O7" s="68" t="s">
        <v>52</v>
      </c>
      <c r="P7" s="72" t="s">
        <v>53</v>
      </c>
      <c r="Q7" s="67"/>
      <c r="R7" s="68"/>
      <c r="S7" s="83">
        <v>40515</v>
      </c>
      <c r="T7" s="86">
        <v>1</v>
      </c>
      <c r="U7" s="34" t="s">
        <v>47</v>
      </c>
      <c r="V7" s="68"/>
      <c r="W7" s="68"/>
      <c r="X7" s="68"/>
      <c r="Y7" s="88" t="s">
        <v>247</v>
      </c>
    </row>
    <row r="8" spans="1:25" s="21" customFormat="1" x14ac:dyDescent="0.2">
      <c r="A8" s="67" t="s">
        <v>234</v>
      </c>
      <c r="B8" s="68" t="s">
        <v>44</v>
      </c>
      <c r="C8" s="68">
        <v>3</v>
      </c>
      <c r="D8" s="68" t="s">
        <v>78</v>
      </c>
      <c r="E8" s="68" t="s">
        <v>78</v>
      </c>
      <c r="F8" s="68" t="s">
        <v>78</v>
      </c>
      <c r="G8" s="68" t="s">
        <v>20</v>
      </c>
      <c r="H8" s="68">
        <v>50</v>
      </c>
      <c r="I8" s="69"/>
      <c r="J8" s="68" t="s">
        <v>47</v>
      </c>
      <c r="K8" s="72"/>
      <c r="L8" s="73"/>
      <c r="M8" s="74"/>
      <c r="N8" s="74"/>
      <c r="O8" s="81" t="s">
        <v>48</v>
      </c>
      <c r="P8" s="72" t="s">
        <v>53</v>
      </c>
      <c r="Q8" s="67"/>
      <c r="R8" s="68"/>
      <c r="S8" s="83">
        <v>40515</v>
      </c>
      <c r="T8" s="86">
        <v>1</v>
      </c>
      <c r="U8" s="34" t="s">
        <v>50</v>
      </c>
      <c r="V8" s="68" t="s">
        <v>80</v>
      </c>
      <c r="W8" s="81" t="s">
        <v>47</v>
      </c>
      <c r="X8" s="34" t="s">
        <v>343</v>
      </c>
      <c r="Y8" s="72" t="s">
        <v>201</v>
      </c>
    </row>
    <row r="9" spans="1:25" s="21" customFormat="1" x14ac:dyDescent="0.2">
      <c r="A9" s="67" t="s">
        <v>235</v>
      </c>
      <c r="B9" s="68" t="s">
        <v>44</v>
      </c>
      <c r="C9" s="68">
        <v>4</v>
      </c>
      <c r="D9" s="68" t="s">
        <v>202</v>
      </c>
      <c r="E9" s="68" t="s">
        <v>202</v>
      </c>
      <c r="F9" s="68" t="s">
        <v>202</v>
      </c>
      <c r="G9" s="68" t="s">
        <v>29</v>
      </c>
      <c r="H9" s="68"/>
      <c r="I9" s="69"/>
      <c r="J9" s="81" t="s">
        <v>47</v>
      </c>
      <c r="K9" s="72"/>
      <c r="L9" s="73"/>
      <c r="M9" s="71"/>
      <c r="N9" s="71"/>
      <c r="O9" s="68" t="s">
        <v>82</v>
      </c>
      <c r="P9" s="72" t="s">
        <v>53</v>
      </c>
      <c r="Q9" s="67" t="s">
        <v>95</v>
      </c>
      <c r="R9" s="68" t="s">
        <v>338</v>
      </c>
      <c r="S9" s="83">
        <v>40515</v>
      </c>
      <c r="T9" s="86">
        <v>1</v>
      </c>
      <c r="U9" s="34" t="s">
        <v>50</v>
      </c>
      <c r="V9" s="68" t="s">
        <v>204</v>
      </c>
      <c r="W9" s="81" t="s">
        <v>47</v>
      </c>
      <c r="X9" s="34" t="s">
        <v>344</v>
      </c>
      <c r="Y9" s="72" t="s">
        <v>203</v>
      </c>
    </row>
    <row r="10" spans="1:25" s="21" customFormat="1" x14ac:dyDescent="0.2">
      <c r="A10" s="67" t="s">
        <v>236</v>
      </c>
      <c r="B10" s="68" t="s">
        <v>44</v>
      </c>
      <c r="C10" s="68">
        <v>5</v>
      </c>
      <c r="D10" s="68" t="s">
        <v>205</v>
      </c>
      <c r="E10" s="68" t="s">
        <v>205</v>
      </c>
      <c r="F10" s="68" t="s">
        <v>205</v>
      </c>
      <c r="G10" s="68" t="s">
        <v>29</v>
      </c>
      <c r="H10" s="68"/>
      <c r="I10" s="69"/>
      <c r="J10" s="81" t="s">
        <v>50</v>
      </c>
      <c r="K10" s="72"/>
      <c r="L10" s="73"/>
      <c r="M10" s="71"/>
      <c r="N10" s="71"/>
      <c r="O10" s="68" t="s">
        <v>82</v>
      </c>
      <c r="P10" s="72" t="s">
        <v>53</v>
      </c>
      <c r="Q10" s="67" t="s">
        <v>95</v>
      </c>
      <c r="R10" s="68" t="s">
        <v>285</v>
      </c>
      <c r="S10" s="83">
        <v>40515</v>
      </c>
      <c r="T10" s="86">
        <v>1</v>
      </c>
      <c r="U10" s="34" t="s">
        <v>50</v>
      </c>
      <c r="V10" s="33"/>
      <c r="W10" s="34"/>
      <c r="X10" s="34"/>
      <c r="Y10" s="72" t="s">
        <v>206</v>
      </c>
    </row>
    <row r="11" spans="1:25" s="21" customFormat="1" ht="13.5" thickBot="1" x14ac:dyDescent="0.25">
      <c r="A11" s="75" t="s">
        <v>237</v>
      </c>
      <c r="B11" s="76" t="s">
        <v>44</v>
      </c>
      <c r="C11" s="76">
        <v>6</v>
      </c>
      <c r="D11" s="76" t="s">
        <v>207</v>
      </c>
      <c r="E11" s="76" t="s">
        <v>207</v>
      </c>
      <c r="F11" s="76" t="s">
        <v>207</v>
      </c>
      <c r="G11" s="76" t="s">
        <v>20</v>
      </c>
      <c r="H11" s="76">
        <v>50</v>
      </c>
      <c r="I11" s="77"/>
      <c r="J11" s="76" t="s">
        <v>47</v>
      </c>
      <c r="K11" s="82"/>
      <c r="L11" s="84"/>
      <c r="M11" s="85"/>
      <c r="N11" s="85"/>
      <c r="O11" s="76" t="s">
        <v>48</v>
      </c>
      <c r="P11" s="82" t="s">
        <v>53</v>
      </c>
      <c r="Q11" s="75"/>
      <c r="R11" s="76"/>
      <c r="S11" s="79">
        <v>40515</v>
      </c>
      <c r="T11" s="89">
        <v>1</v>
      </c>
      <c r="U11" s="90" t="s">
        <v>50</v>
      </c>
      <c r="V11" s="76"/>
      <c r="W11" s="90" t="s">
        <v>47</v>
      </c>
      <c r="X11" s="90" t="s">
        <v>345</v>
      </c>
      <c r="Y11" s="82" t="s">
        <v>208</v>
      </c>
    </row>
  </sheetData>
  <mergeCells count="2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Y3:Y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opLeftCell="C1" workbookViewId="0">
      <selection activeCell="E15" sqref="E15"/>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19.7109375" customWidth="1"/>
    <col min="23" max="23" width="14.5703125" bestFit="1" customWidth="1"/>
    <col min="24" max="24" width="14.5703125" customWidth="1"/>
    <col min="25" max="25" width="58.570312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22"/>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x14ac:dyDescent="0.2">
      <c r="A6" s="67" t="s">
        <v>222</v>
      </c>
      <c r="B6" s="68" t="s">
        <v>44</v>
      </c>
      <c r="C6" s="68">
        <v>1</v>
      </c>
      <c r="D6" s="68" t="s">
        <v>45</v>
      </c>
      <c r="E6" s="68" t="s">
        <v>45</v>
      </c>
      <c r="F6" s="68" t="s">
        <v>45</v>
      </c>
      <c r="G6" s="68" t="s">
        <v>20</v>
      </c>
      <c r="H6" s="68">
        <v>50</v>
      </c>
      <c r="I6" s="69"/>
      <c r="J6" s="68" t="s">
        <v>47</v>
      </c>
      <c r="K6" s="72"/>
      <c r="L6" s="70"/>
      <c r="M6" s="71"/>
      <c r="N6" s="71"/>
      <c r="O6" s="83" t="s">
        <v>48</v>
      </c>
      <c r="P6" s="72" t="s">
        <v>49</v>
      </c>
      <c r="Q6" s="67"/>
      <c r="R6" s="68"/>
      <c r="S6" s="83">
        <v>40515</v>
      </c>
      <c r="T6" s="86">
        <v>1</v>
      </c>
      <c r="U6" s="68" t="s">
        <v>50</v>
      </c>
      <c r="V6" s="68"/>
      <c r="W6" s="68"/>
      <c r="X6" s="68"/>
      <c r="Y6" s="87" t="s">
        <v>243</v>
      </c>
    </row>
    <row r="7" spans="1:25" s="21" customFormat="1" ht="63.75" x14ac:dyDescent="0.2">
      <c r="A7" s="67" t="s">
        <v>223</v>
      </c>
      <c r="B7" s="68" t="s">
        <v>44</v>
      </c>
      <c r="C7" s="68">
        <v>2</v>
      </c>
      <c r="D7" s="68" t="s">
        <v>51</v>
      </c>
      <c r="E7" s="68" t="s">
        <v>51</v>
      </c>
      <c r="F7" s="68" t="s">
        <v>51</v>
      </c>
      <c r="G7" s="68" t="s">
        <v>27</v>
      </c>
      <c r="H7" s="68"/>
      <c r="I7" s="69"/>
      <c r="J7" s="68" t="s">
        <v>50</v>
      </c>
      <c r="K7" s="80" t="s">
        <v>242</v>
      </c>
      <c r="L7" s="73"/>
      <c r="M7" s="71"/>
      <c r="N7" s="71"/>
      <c r="O7" s="68" t="s">
        <v>52</v>
      </c>
      <c r="P7" s="72" t="s">
        <v>53</v>
      </c>
      <c r="Q7" s="67"/>
      <c r="R7" s="68"/>
      <c r="S7" s="83">
        <v>40515</v>
      </c>
      <c r="T7" s="86">
        <v>1</v>
      </c>
      <c r="U7" s="68" t="s">
        <v>47</v>
      </c>
      <c r="V7" s="68"/>
      <c r="W7" s="68"/>
      <c r="X7" s="68"/>
      <c r="Y7" s="88" t="s">
        <v>247</v>
      </c>
    </row>
    <row r="8" spans="1:25" s="21" customFormat="1" x14ac:dyDescent="0.2">
      <c r="A8" s="67" t="s">
        <v>224</v>
      </c>
      <c r="B8" s="68" t="s">
        <v>44</v>
      </c>
      <c r="C8" s="68">
        <v>3</v>
      </c>
      <c r="D8" s="68" t="s">
        <v>207</v>
      </c>
      <c r="E8" s="68" t="s">
        <v>207</v>
      </c>
      <c r="F8" s="68" t="s">
        <v>207</v>
      </c>
      <c r="G8" s="68" t="s">
        <v>20</v>
      </c>
      <c r="H8" s="68">
        <v>50</v>
      </c>
      <c r="I8" s="69"/>
      <c r="J8" s="68" t="s">
        <v>47</v>
      </c>
      <c r="K8" s="72"/>
      <c r="L8" s="73"/>
      <c r="M8" s="74"/>
      <c r="N8" s="74"/>
      <c r="O8" s="68" t="s">
        <v>48</v>
      </c>
      <c r="P8" s="72" t="s">
        <v>53</v>
      </c>
      <c r="Q8" s="67"/>
      <c r="R8" s="68"/>
      <c r="S8" s="83">
        <v>40515</v>
      </c>
      <c r="T8" s="86">
        <v>1</v>
      </c>
      <c r="U8" s="68" t="s">
        <v>50</v>
      </c>
      <c r="V8" s="68"/>
      <c r="W8" s="81" t="s">
        <v>47</v>
      </c>
      <c r="X8" s="34" t="s">
        <v>343</v>
      </c>
      <c r="Y8" s="91" t="s">
        <v>248</v>
      </c>
    </row>
    <row r="9" spans="1:25" s="21" customFormat="1" x14ac:dyDescent="0.2">
      <c r="A9" s="67" t="s">
        <v>225</v>
      </c>
      <c r="B9" s="68" t="s">
        <v>44</v>
      </c>
      <c r="C9" s="68">
        <v>4</v>
      </c>
      <c r="D9" s="68" t="s">
        <v>209</v>
      </c>
      <c r="E9" s="68" t="s">
        <v>209</v>
      </c>
      <c r="F9" s="68" t="s">
        <v>209</v>
      </c>
      <c r="G9" s="68" t="s">
        <v>20</v>
      </c>
      <c r="H9" s="68">
        <v>50</v>
      </c>
      <c r="I9" s="69"/>
      <c r="J9" s="68" t="s">
        <v>50</v>
      </c>
      <c r="K9" s="72"/>
      <c r="L9" s="73"/>
      <c r="M9" s="71"/>
      <c r="N9" s="71"/>
      <c r="O9" s="68" t="s">
        <v>55</v>
      </c>
      <c r="P9" s="72" t="s">
        <v>53</v>
      </c>
      <c r="Q9" s="67"/>
      <c r="R9" s="68"/>
      <c r="S9" s="83">
        <v>40515</v>
      </c>
      <c r="T9" s="86">
        <v>1</v>
      </c>
      <c r="U9" s="68" t="s">
        <v>50</v>
      </c>
      <c r="V9" s="68" t="s">
        <v>211</v>
      </c>
      <c r="W9" s="68"/>
      <c r="X9" s="68"/>
      <c r="Y9" s="72" t="s">
        <v>210</v>
      </c>
    </row>
    <row r="10" spans="1:25" s="21" customFormat="1" x14ac:dyDescent="0.2">
      <c r="A10" s="67" t="s">
        <v>226</v>
      </c>
      <c r="B10" s="68" t="s">
        <v>44</v>
      </c>
      <c r="C10" s="68">
        <v>5</v>
      </c>
      <c r="D10" s="68" t="s">
        <v>212</v>
      </c>
      <c r="E10" s="68" t="s">
        <v>212</v>
      </c>
      <c r="F10" s="68" t="s">
        <v>212</v>
      </c>
      <c r="G10" s="68" t="s">
        <v>29</v>
      </c>
      <c r="H10" s="68"/>
      <c r="I10" s="69"/>
      <c r="J10" s="81" t="s">
        <v>50</v>
      </c>
      <c r="K10" s="72"/>
      <c r="L10" s="73"/>
      <c r="M10" s="71"/>
      <c r="N10" s="71"/>
      <c r="O10" s="68" t="s">
        <v>82</v>
      </c>
      <c r="P10" s="72" t="s">
        <v>82</v>
      </c>
      <c r="Q10" s="67" t="s">
        <v>95</v>
      </c>
      <c r="R10" s="33" t="s">
        <v>336</v>
      </c>
      <c r="S10" s="83">
        <v>40515</v>
      </c>
      <c r="T10" s="86">
        <v>1</v>
      </c>
      <c r="U10" s="68" t="s">
        <v>50</v>
      </c>
      <c r="V10" s="68"/>
      <c r="W10" s="68"/>
      <c r="X10" s="68"/>
      <c r="Y10" s="72" t="s">
        <v>213</v>
      </c>
    </row>
    <row r="11" spans="1:25" s="21" customFormat="1" x14ac:dyDescent="0.2">
      <c r="A11" s="67" t="s">
        <v>227</v>
      </c>
      <c r="B11" s="68" t="s">
        <v>44</v>
      </c>
      <c r="C11" s="68">
        <v>6</v>
      </c>
      <c r="D11" s="68" t="s">
        <v>214</v>
      </c>
      <c r="E11" s="68" t="s">
        <v>214</v>
      </c>
      <c r="F11" s="68" t="s">
        <v>214</v>
      </c>
      <c r="G11" s="68" t="s">
        <v>20</v>
      </c>
      <c r="H11" s="68">
        <v>250</v>
      </c>
      <c r="I11" s="69"/>
      <c r="J11" s="68" t="s">
        <v>47</v>
      </c>
      <c r="K11" s="72"/>
      <c r="L11" s="70"/>
      <c r="M11" s="74"/>
      <c r="N11" s="74"/>
      <c r="O11" s="68" t="s">
        <v>58</v>
      </c>
      <c r="P11" s="72" t="s">
        <v>53</v>
      </c>
      <c r="Q11" s="67"/>
      <c r="R11" s="68"/>
      <c r="S11" s="83">
        <v>40515</v>
      </c>
      <c r="T11" s="86">
        <v>1</v>
      </c>
      <c r="U11" s="68" t="s">
        <v>50</v>
      </c>
      <c r="V11" s="68"/>
      <c r="W11" s="68"/>
      <c r="X11" s="68"/>
      <c r="Y11" s="72" t="s">
        <v>22</v>
      </c>
    </row>
    <row r="12" spans="1:25" x14ac:dyDescent="0.2">
      <c r="A12" s="67" t="s">
        <v>228</v>
      </c>
      <c r="B12" s="68" t="s">
        <v>44</v>
      </c>
      <c r="C12" s="68">
        <v>7</v>
      </c>
      <c r="D12" s="68" t="s">
        <v>215</v>
      </c>
      <c r="E12" s="68" t="s">
        <v>215</v>
      </c>
      <c r="F12" s="68" t="s">
        <v>215</v>
      </c>
      <c r="G12" s="68" t="s">
        <v>20</v>
      </c>
      <c r="H12" s="68">
        <v>250</v>
      </c>
      <c r="I12" s="69"/>
      <c r="J12" s="68" t="s">
        <v>50</v>
      </c>
      <c r="K12" s="72"/>
      <c r="L12" s="73"/>
      <c r="M12" s="69"/>
      <c r="N12" s="69"/>
      <c r="O12" s="68" t="s">
        <v>58</v>
      </c>
      <c r="P12" s="72" t="s">
        <v>53</v>
      </c>
      <c r="Q12" s="67"/>
      <c r="R12" s="68"/>
      <c r="S12" s="83">
        <v>40515</v>
      </c>
      <c r="T12" s="86">
        <v>1</v>
      </c>
      <c r="U12" s="68" t="s">
        <v>50</v>
      </c>
      <c r="V12" s="68"/>
      <c r="W12" s="68"/>
      <c r="X12" s="68"/>
      <c r="Y12" s="72" t="s">
        <v>216</v>
      </c>
    </row>
    <row r="13" spans="1:25" x14ac:dyDescent="0.2">
      <c r="A13" s="67" t="s">
        <v>229</v>
      </c>
      <c r="B13" s="68" t="s">
        <v>44</v>
      </c>
      <c r="C13" s="68">
        <v>8</v>
      </c>
      <c r="D13" s="68" t="s">
        <v>217</v>
      </c>
      <c r="E13" s="68" t="s">
        <v>217</v>
      </c>
      <c r="F13" s="68" t="s">
        <v>217</v>
      </c>
      <c r="G13" s="68" t="s">
        <v>20</v>
      </c>
      <c r="H13" s="68">
        <v>250</v>
      </c>
      <c r="I13" s="69"/>
      <c r="J13" s="68" t="s">
        <v>50</v>
      </c>
      <c r="K13" s="72"/>
      <c r="L13" s="73"/>
      <c r="M13" s="69"/>
      <c r="N13" s="69"/>
      <c r="O13" s="68" t="s">
        <v>58</v>
      </c>
      <c r="P13" s="72" t="s">
        <v>53</v>
      </c>
      <c r="Q13" s="67"/>
      <c r="R13" s="68"/>
      <c r="S13" s="83">
        <v>40515</v>
      </c>
      <c r="T13" s="86">
        <v>1</v>
      </c>
      <c r="U13" s="68" t="s">
        <v>50</v>
      </c>
      <c r="V13" s="68"/>
      <c r="W13" s="68"/>
      <c r="X13" s="68"/>
      <c r="Y13" s="72" t="s">
        <v>218</v>
      </c>
    </row>
    <row r="14" spans="1:25" x14ac:dyDescent="0.2">
      <c r="A14" s="67" t="s">
        <v>230</v>
      </c>
      <c r="B14" s="68" t="s">
        <v>44</v>
      </c>
      <c r="C14" s="68">
        <v>9</v>
      </c>
      <c r="D14" s="68" t="s">
        <v>219</v>
      </c>
      <c r="E14" s="68" t="s">
        <v>219</v>
      </c>
      <c r="F14" s="68" t="s">
        <v>219</v>
      </c>
      <c r="G14" s="68" t="s">
        <v>27</v>
      </c>
      <c r="H14" s="68"/>
      <c r="I14" s="69"/>
      <c r="J14" s="68" t="s">
        <v>50</v>
      </c>
      <c r="K14" s="72" t="s">
        <v>242</v>
      </c>
      <c r="L14" s="73"/>
      <c r="M14" s="69"/>
      <c r="N14" s="69"/>
      <c r="O14" s="68" t="s">
        <v>52</v>
      </c>
      <c r="P14" s="72" t="s">
        <v>53</v>
      </c>
      <c r="Q14" s="67"/>
      <c r="R14" s="68"/>
      <c r="S14" s="83">
        <v>40515</v>
      </c>
      <c r="T14" s="86">
        <v>1</v>
      </c>
      <c r="U14" s="68" t="s">
        <v>50</v>
      </c>
      <c r="V14" s="68"/>
      <c r="W14" s="68"/>
      <c r="X14" s="68"/>
      <c r="Y14" s="72" t="s">
        <v>220</v>
      </c>
    </row>
    <row r="15" spans="1:25" ht="13.5" thickBot="1" x14ac:dyDescent="0.25">
      <c r="A15" s="75" t="s">
        <v>231</v>
      </c>
      <c r="B15" s="76" t="s">
        <v>44</v>
      </c>
      <c r="C15" s="76">
        <v>10</v>
      </c>
      <c r="D15" s="76" t="s">
        <v>221</v>
      </c>
      <c r="E15" s="76" t="s">
        <v>221</v>
      </c>
      <c r="F15" s="76" t="s">
        <v>221</v>
      </c>
      <c r="G15" s="76" t="s">
        <v>29</v>
      </c>
      <c r="H15" s="76"/>
      <c r="I15" s="77"/>
      <c r="J15" s="76" t="s">
        <v>47</v>
      </c>
      <c r="K15" s="82"/>
      <c r="L15" s="78"/>
      <c r="M15" s="77"/>
      <c r="N15" s="77"/>
      <c r="O15" s="76" t="s">
        <v>82</v>
      </c>
      <c r="P15" s="82" t="s">
        <v>82</v>
      </c>
      <c r="Q15" s="75" t="s">
        <v>95</v>
      </c>
      <c r="R15" s="90" t="s">
        <v>337</v>
      </c>
      <c r="S15" s="79">
        <v>40515</v>
      </c>
      <c r="T15" s="89">
        <v>1</v>
      </c>
      <c r="U15" s="76" t="s">
        <v>50</v>
      </c>
      <c r="V15" s="76"/>
      <c r="W15" s="76"/>
      <c r="X15" s="76"/>
      <c r="Y15" s="82" t="s">
        <v>23</v>
      </c>
    </row>
  </sheetData>
  <mergeCells count="2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Y3:Y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selection activeCell="D36" sqref="D36"/>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52.85546875" customWidth="1"/>
    <col min="23" max="23" width="14.5703125" bestFit="1" customWidth="1"/>
    <col min="24" max="24" width="14.5703125" customWidth="1"/>
    <col min="25" max="25" width="58.570312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22"/>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ht="25.5" x14ac:dyDescent="0.2">
      <c r="A6" s="103" t="s">
        <v>249</v>
      </c>
      <c r="B6" s="11" t="s">
        <v>44</v>
      </c>
      <c r="C6" s="14">
        <v>1</v>
      </c>
      <c r="D6" s="14" t="s">
        <v>45</v>
      </c>
      <c r="E6" s="14" t="s">
        <v>45</v>
      </c>
      <c r="F6" s="14" t="s">
        <v>45</v>
      </c>
      <c r="G6" s="22" t="s">
        <v>20</v>
      </c>
      <c r="H6" s="11">
        <v>50</v>
      </c>
      <c r="I6" s="11"/>
      <c r="J6" s="12" t="s">
        <v>47</v>
      </c>
      <c r="K6" s="104"/>
      <c r="L6" s="70"/>
      <c r="M6" s="71"/>
      <c r="N6" s="71"/>
      <c r="O6" s="12" t="s">
        <v>48</v>
      </c>
      <c r="P6" s="93" t="s">
        <v>49</v>
      </c>
      <c r="Q6" s="92"/>
      <c r="R6" s="23"/>
      <c r="S6" s="24">
        <v>40515</v>
      </c>
      <c r="T6" s="29">
        <v>1</v>
      </c>
      <c r="U6" s="23" t="s">
        <v>50</v>
      </c>
      <c r="V6" s="25"/>
      <c r="W6" s="25"/>
      <c r="X6" s="25"/>
      <c r="Y6" s="93" t="s">
        <v>243</v>
      </c>
    </row>
    <row r="7" spans="1:25" s="21" customFormat="1" ht="63.75" x14ac:dyDescent="0.2">
      <c r="A7" s="103" t="s">
        <v>250</v>
      </c>
      <c r="B7" s="68" t="s">
        <v>44</v>
      </c>
      <c r="C7" s="68">
        <v>2</v>
      </c>
      <c r="D7" s="68" t="s">
        <v>51</v>
      </c>
      <c r="E7" s="68" t="s">
        <v>51</v>
      </c>
      <c r="F7" s="68" t="s">
        <v>51</v>
      </c>
      <c r="G7" s="68" t="s">
        <v>27</v>
      </c>
      <c r="H7" s="68"/>
      <c r="I7" s="68"/>
      <c r="J7" s="68" t="s">
        <v>50</v>
      </c>
      <c r="K7" s="80" t="s">
        <v>242</v>
      </c>
      <c r="L7" s="73"/>
      <c r="M7" s="71"/>
      <c r="N7" s="71"/>
      <c r="O7" s="68" t="s">
        <v>52</v>
      </c>
      <c r="P7" s="72" t="s">
        <v>53</v>
      </c>
      <c r="Q7" s="67"/>
      <c r="R7" s="68"/>
      <c r="S7" s="83">
        <v>40515</v>
      </c>
      <c r="T7" s="29">
        <v>1</v>
      </c>
      <c r="U7" s="23" t="s">
        <v>47</v>
      </c>
      <c r="V7" s="68"/>
      <c r="W7" s="68"/>
      <c r="X7" s="68"/>
      <c r="Y7" s="88" t="s">
        <v>247</v>
      </c>
    </row>
    <row r="8" spans="1:25" s="21" customFormat="1" x14ac:dyDescent="0.2">
      <c r="A8" s="103" t="s">
        <v>251</v>
      </c>
      <c r="B8" s="11" t="s">
        <v>44</v>
      </c>
      <c r="C8" s="14">
        <v>3</v>
      </c>
      <c r="D8" s="14" t="s">
        <v>54</v>
      </c>
      <c r="E8" s="14" t="s">
        <v>54</v>
      </c>
      <c r="F8" s="14" t="s">
        <v>54</v>
      </c>
      <c r="G8" s="12" t="s">
        <v>20</v>
      </c>
      <c r="H8" s="13" t="s">
        <v>126</v>
      </c>
      <c r="I8" s="13"/>
      <c r="J8" s="13" t="s">
        <v>50</v>
      </c>
      <c r="K8" s="105"/>
      <c r="L8" s="73"/>
      <c r="M8" s="74"/>
      <c r="N8" s="74"/>
      <c r="O8" s="12" t="s">
        <v>55</v>
      </c>
      <c r="P8" s="93" t="s">
        <v>53</v>
      </c>
      <c r="Q8" s="92"/>
      <c r="R8" s="23"/>
      <c r="S8" s="24">
        <v>40515</v>
      </c>
      <c r="T8" s="29">
        <v>1</v>
      </c>
      <c r="U8" s="23" t="s">
        <v>50</v>
      </c>
      <c r="V8" s="25"/>
      <c r="W8" s="25"/>
      <c r="X8" s="25"/>
      <c r="Y8" s="94" t="s">
        <v>56</v>
      </c>
    </row>
    <row r="9" spans="1:25" s="21" customFormat="1" x14ac:dyDescent="0.2">
      <c r="A9" s="103" t="s">
        <v>252</v>
      </c>
      <c r="B9" s="11" t="s">
        <v>44</v>
      </c>
      <c r="C9" s="14">
        <v>4</v>
      </c>
      <c r="D9" s="14" t="s">
        <v>57</v>
      </c>
      <c r="E9" s="14" t="s">
        <v>57</v>
      </c>
      <c r="F9" s="14" t="s">
        <v>57</v>
      </c>
      <c r="G9" s="22" t="s">
        <v>20</v>
      </c>
      <c r="H9" s="14">
        <v>50</v>
      </c>
      <c r="I9" s="14"/>
      <c r="J9" s="20" t="s">
        <v>50</v>
      </c>
      <c r="K9" s="106"/>
      <c r="L9" s="73"/>
      <c r="M9" s="71"/>
      <c r="N9" s="71"/>
      <c r="O9" s="12" t="s">
        <v>58</v>
      </c>
      <c r="P9" s="93" t="s">
        <v>53</v>
      </c>
      <c r="Q9" s="92"/>
      <c r="R9" s="23"/>
      <c r="S9" s="24">
        <v>40515</v>
      </c>
      <c r="T9" s="29">
        <v>1</v>
      </c>
      <c r="U9" s="23" t="s">
        <v>50</v>
      </c>
      <c r="V9" s="25"/>
      <c r="W9" s="25"/>
      <c r="X9" s="25"/>
      <c r="Y9" s="94" t="s">
        <v>59</v>
      </c>
    </row>
    <row r="10" spans="1:25" s="21" customFormat="1" x14ac:dyDescent="0.2">
      <c r="A10" s="103" t="s">
        <v>253</v>
      </c>
      <c r="B10" s="11" t="s">
        <v>44</v>
      </c>
      <c r="C10" s="14">
        <v>5</v>
      </c>
      <c r="D10" s="14" t="s">
        <v>60</v>
      </c>
      <c r="E10" s="14" t="s">
        <v>60</v>
      </c>
      <c r="F10" s="14" t="s">
        <v>60</v>
      </c>
      <c r="G10" s="22" t="s">
        <v>20</v>
      </c>
      <c r="H10" s="14">
        <v>50</v>
      </c>
      <c r="I10" s="14"/>
      <c r="J10" s="13" t="s">
        <v>47</v>
      </c>
      <c r="K10" s="106"/>
      <c r="L10" s="73"/>
      <c r="M10" s="71"/>
      <c r="N10" s="71"/>
      <c r="O10" s="12" t="s">
        <v>58</v>
      </c>
      <c r="P10" s="93" t="s">
        <v>53</v>
      </c>
      <c r="Q10" s="92"/>
      <c r="R10" s="23"/>
      <c r="S10" s="24">
        <v>40515</v>
      </c>
      <c r="T10" s="29">
        <v>1</v>
      </c>
      <c r="U10" s="23" t="s">
        <v>50</v>
      </c>
      <c r="V10" s="25" t="s">
        <v>62</v>
      </c>
      <c r="W10" s="25"/>
      <c r="X10" s="25"/>
      <c r="Y10" s="94" t="s">
        <v>61</v>
      </c>
    </row>
    <row r="11" spans="1:25" s="21" customFormat="1" x14ac:dyDescent="0.2">
      <c r="A11" s="103" t="s">
        <v>254</v>
      </c>
      <c r="B11" s="11" t="s">
        <v>44</v>
      </c>
      <c r="C11" s="14">
        <v>6</v>
      </c>
      <c r="D11" s="14" t="s">
        <v>63</v>
      </c>
      <c r="E11" s="14" t="s">
        <v>63</v>
      </c>
      <c r="F11" s="14" t="s">
        <v>63</v>
      </c>
      <c r="G11" s="12" t="s">
        <v>20</v>
      </c>
      <c r="H11" s="13" t="s">
        <v>126</v>
      </c>
      <c r="I11" s="13"/>
      <c r="J11" s="13" t="s">
        <v>50</v>
      </c>
      <c r="K11" s="105"/>
      <c r="L11" s="70"/>
      <c r="M11" s="74"/>
      <c r="N11" s="74"/>
      <c r="O11" s="12" t="s">
        <v>55</v>
      </c>
      <c r="P11" s="93" t="s">
        <v>53</v>
      </c>
      <c r="Q11" s="92"/>
      <c r="R11" s="23"/>
      <c r="S11" s="24">
        <v>40515</v>
      </c>
      <c r="T11" s="29">
        <v>1</v>
      </c>
      <c r="U11" s="23" t="s">
        <v>50</v>
      </c>
      <c r="V11" s="25"/>
      <c r="W11" s="25"/>
      <c r="X11" s="25"/>
      <c r="Y11" s="94" t="s">
        <v>64</v>
      </c>
    </row>
    <row r="12" spans="1:25" x14ac:dyDescent="0.2">
      <c r="A12" s="103" t="s">
        <v>255</v>
      </c>
      <c r="B12" s="11" t="s">
        <v>44</v>
      </c>
      <c r="C12" s="14">
        <v>7</v>
      </c>
      <c r="D12" s="14" t="s">
        <v>65</v>
      </c>
      <c r="E12" s="14" t="s">
        <v>65</v>
      </c>
      <c r="F12" s="14" t="s">
        <v>65</v>
      </c>
      <c r="G12" s="22" t="s">
        <v>20</v>
      </c>
      <c r="H12" s="14">
        <v>50</v>
      </c>
      <c r="I12" s="14"/>
      <c r="J12" s="13" t="s">
        <v>50</v>
      </c>
      <c r="K12" s="106"/>
      <c r="L12" s="73"/>
      <c r="M12" s="69"/>
      <c r="N12" s="69"/>
      <c r="O12" s="12" t="s">
        <v>58</v>
      </c>
      <c r="P12" s="93" t="s">
        <v>53</v>
      </c>
      <c r="Q12" s="92"/>
      <c r="R12" s="23"/>
      <c r="S12" s="24">
        <v>40515</v>
      </c>
      <c r="T12" s="29">
        <v>1</v>
      </c>
      <c r="U12" s="23" t="s">
        <v>50</v>
      </c>
      <c r="V12" s="25"/>
      <c r="W12" s="25"/>
      <c r="X12" s="25"/>
      <c r="Y12" s="94" t="s">
        <v>66</v>
      </c>
    </row>
    <row r="13" spans="1:25" x14ac:dyDescent="0.2">
      <c r="A13" s="103" t="s">
        <v>256</v>
      </c>
      <c r="B13" s="11" t="s">
        <v>44</v>
      </c>
      <c r="C13" s="14">
        <v>8</v>
      </c>
      <c r="D13" s="14" t="s">
        <v>67</v>
      </c>
      <c r="E13" s="14" t="s">
        <v>67</v>
      </c>
      <c r="F13" s="14" t="s">
        <v>67</v>
      </c>
      <c r="G13" s="22" t="s">
        <v>20</v>
      </c>
      <c r="H13" s="14">
        <v>50</v>
      </c>
      <c r="I13" s="14"/>
      <c r="J13" s="13" t="s">
        <v>50</v>
      </c>
      <c r="K13" s="106"/>
      <c r="L13" s="73"/>
      <c r="M13" s="69"/>
      <c r="N13" s="69"/>
      <c r="O13" s="14" t="s">
        <v>58</v>
      </c>
      <c r="P13" s="93" t="s">
        <v>53</v>
      </c>
      <c r="Q13" s="92"/>
      <c r="R13" s="23"/>
      <c r="S13" s="24">
        <v>40515</v>
      </c>
      <c r="T13" s="29">
        <v>1</v>
      </c>
      <c r="U13" s="23" t="s">
        <v>50</v>
      </c>
      <c r="V13" s="25" t="s">
        <v>62</v>
      </c>
      <c r="W13" s="25"/>
      <c r="X13" s="25"/>
      <c r="Y13" s="94" t="s">
        <v>68</v>
      </c>
    </row>
    <row r="14" spans="1:25" x14ac:dyDescent="0.2">
      <c r="A14" s="103" t="s">
        <v>257</v>
      </c>
      <c r="B14" s="11" t="s">
        <v>44</v>
      </c>
      <c r="C14" s="14">
        <v>9</v>
      </c>
      <c r="D14" s="14" t="s">
        <v>69</v>
      </c>
      <c r="E14" s="14" t="s">
        <v>69</v>
      </c>
      <c r="F14" s="14" t="s">
        <v>69</v>
      </c>
      <c r="G14" s="12" t="s">
        <v>27</v>
      </c>
      <c r="H14" s="13"/>
      <c r="I14" s="13"/>
      <c r="J14" s="13" t="s">
        <v>47</v>
      </c>
      <c r="K14" s="107" t="s">
        <v>242</v>
      </c>
      <c r="L14" s="73"/>
      <c r="M14" s="69"/>
      <c r="N14" s="69"/>
      <c r="O14" s="12" t="s">
        <v>52</v>
      </c>
      <c r="P14" s="93" t="s">
        <v>53</v>
      </c>
      <c r="Q14" s="92"/>
      <c r="R14" s="23"/>
      <c r="S14" s="24">
        <v>40515</v>
      </c>
      <c r="T14" s="29">
        <v>1</v>
      </c>
      <c r="U14" s="23" t="s">
        <v>50</v>
      </c>
      <c r="V14" s="25"/>
      <c r="W14" s="25"/>
      <c r="X14" s="25"/>
      <c r="Y14" s="94" t="s">
        <v>70</v>
      </c>
    </row>
    <row r="15" spans="1:25" x14ac:dyDescent="0.2">
      <c r="A15" s="103" t="s">
        <v>258</v>
      </c>
      <c r="B15" s="11" t="s">
        <v>44</v>
      </c>
      <c r="C15" s="14">
        <v>10</v>
      </c>
      <c r="D15" s="14" t="s">
        <v>71</v>
      </c>
      <c r="E15" s="14" t="s">
        <v>71</v>
      </c>
      <c r="F15" s="14" t="s">
        <v>71</v>
      </c>
      <c r="G15" s="12" t="s">
        <v>27</v>
      </c>
      <c r="H15" s="12"/>
      <c r="I15" s="12"/>
      <c r="J15" s="13" t="s">
        <v>47</v>
      </c>
      <c r="K15" s="107" t="s">
        <v>242</v>
      </c>
      <c r="L15" s="73"/>
      <c r="M15" s="69"/>
      <c r="N15" s="69"/>
      <c r="O15" s="14" t="s">
        <v>52</v>
      </c>
      <c r="P15" s="93" t="s">
        <v>53</v>
      </c>
      <c r="Q15" s="92"/>
      <c r="R15" s="23"/>
      <c r="S15" s="24">
        <v>40515</v>
      </c>
      <c r="T15" s="29">
        <v>1</v>
      </c>
      <c r="U15" s="23" t="s">
        <v>50</v>
      </c>
      <c r="V15" s="25"/>
      <c r="W15" s="25"/>
      <c r="X15" s="25"/>
      <c r="Y15" s="94" t="s">
        <v>72</v>
      </c>
    </row>
    <row r="16" spans="1:25" x14ac:dyDescent="0.2">
      <c r="A16" s="103" t="s">
        <v>259</v>
      </c>
      <c r="B16" s="11" t="s">
        <v>44</v>
      </c>
      <c r="C16" s="14">
        <v>11</v>
      </c>
      <c r="D16" s="14" t="s">
        <v>73</v>
      </c>
      <c r="E16" s="14" t="s">
        <v>73</v>
      </c>
      <c r="F16" s="14" t="s">
        <v>73</v>
      </c>
      <c r="G16" s="12" t="s">
        <v>27</v>
      </c>
      <c r="H16" s="13"/>
      <c r="I16" s="13"/>
      <c r="J16" s="13" t="s">
        <v>47</v>
      </c>
      <c r="K16" s="107" t="s">
        <v>242</v>
      </c>
      <c r="L16" s="73"/>
      <c r="M16" s="69"/>
      <c r="N16" s="69"/>
      <c r="O16" s="12" t="s">
        <v>52</v>
      </c>
      <c r="P16" s="93" t="s">
        <v>53</v>
      </c>
      <c r="Q16" s="92"/>
      <c r="R16" s="23"/>
      <c r="S16" s="24">
        <v>40515</v>
      </c>
      <c r="T16" s="29">
        <v>1</v>
      </c>
      <c r="U16" s="23" t="s">
        <v>50</v>
      </c>
      <c r="V16" s="25" t="s">
        <v>75</v>
      </c>
      <c r="W16" s="25"/>
      <c r="X16" s="25"/>
      <c r="Y16" s="94" t="s">
        <v>74</v>
      </c>
    </row>
    <row r="17" spans="1:25" x14ac:dyDescent="0.2">
      <c r="A17" s="103" t="s">
        <v>260</v>
      </c>
      <c r="B17" s="11" t="s">
        <v>44</v>
      </c>
      <c r="C17" s="14">
        <v>12</v>
      </c>
      <c r="D17" s="14" t="s">
        <v>76</v>
      </c>
      <c r="E17" s="14" t="s">
        <v>76</v>
      </c>
      <c r="F17" s="14" t="s">
        <v>76</v>
      </c>
      <c r="G17" s="12" t="s">
        <v>20</v>
      </c>
      <c r="H17" s="13" t="s">
        <v>125</v>
      </c>
      <c r="I17" s="13"/>
      <c r="J17" s="13" t="s">
        <v>47</v>
      </c>
      <c r="K17" s="105"/>
      <c r="L17" s="73"/>
      <c r="M17" s="69"/>
      <c r="N17" s="69"/>
      <c r="O17" s="12" t="s">
        <v>55</v>
      </c>
      <c r="P17" s="93" t="s">
        <v>53</v>
      </c>
      <c r="Q17" s="92"/>
      <c r="R17" s="23"/>
      <c r="S17" s="24">
        <v>40515</v>
      </c>
      <c r="T17" s="29">
        <v>1</v>
      </c>
      <c r="U17" s="23" t="s">
        <v>50</v>
      </c>
      <c r="V17" s="25"/>
      <c r="W17" s="25"/>
      <c r="X17" s="25"/>
      <c r="Y17" s="94" t="s">
        <v>77</v>
      </c>
    </row>
    <row r="18" spans="1:25" x14ac:dyDescent="0.2">
      <c r="A18" s="103" t="s">
        <v>261</v>
      </c>
      <c r="B18" s="11" t="s">
        <v>44</v>
      </c>
      <c r="C18" s="14">
        <v>13</v>
      </c>
      <c r="D18" s="14" t="s">
        <v>78</v>
      </c>
      <c r="E18" s="14" t="s">
        <v>78</v>
      </c>
      <c r="F18" s="14" t="s">
        <v>78</v>
      </c>
      <c r="G18" s="12" t="s">
        <v>20</v>
      </c>
      <c r="H18" s="13" t="s">
        <v>125</v>
      </c>
      <c r="I18" s="13"/>
      <c r="J18" s="13" t="s">
        <v>47</v>
      </c>
      <c r="K18" s="105"/>
      <c r="L18" s="73"/>
      <c r="M18" s="69"/>
      <c r="N18" s="69"/>
      <c r="O18" s="12" t="s">
        <v>48</v>
      </c>
      <c r="P18" s="93" t="s">
        <v>53</v>
      </c>
      <c r="Q18" s="92"/>
      <c r="R18" s="23"/>
      <c r="S18" s="24">
        <v>40515</v>
      </c>
      <c r="T18" s="29">
        <v>1</v>
      </c>
      <c r="U18" s="23" t="s">
        <v>50</v>
      </c>
      <c r="V18" s="25" t="s">
        <v>80</v>
      </c>
      <c r="W18" s="25" t="s">
        <v>47</v>
      </c>
      <c r="X18" s="25" t="s">
        <v>343</v>
      </c>
      <c r="Y18" s="94" t="s">
        <v>79</v>
      </c>
    </row>
    <row r="19" spans="1:25" x14ac:dyDescent="0.2">
      <c r="A19" s="103" t="s">
        <v>262</v>
      </c>
      <c r="B19" s="11" t="s">
        <v>44</v>
      </c>
      <c r="C19" s="14">
        <v>14</v>
      </c>
      <c r="D19" s="14" t="s">
        <v>81</v>
      </c>
      <c r="E19" s="14" t="s">
        <v>81</v>
      </c>
      <c r="F19" s="14" t="s">
        <v>81</v>
      </c>
      <c r="G19" s="11" t="s">
        <v>29</v>
      </c>
      <c r="H19" s="13"/>
      <c r="I19" s="13"/>
      <c r="J19" s="13" t="s">
        <v>47</v>
      </c>
      <c r="K19" s="105"/>
      <c r="L19" s="73"/>
      <c r="M19" s="69"/>
      <c r="N19" s="69"/>
      <c r="O19" s="12" t="s">
        <v>82</v>
      </c>
      <c r="P19" s="93" t="s">
        <v>82</v>
      </c>
      <c r="Q19" s="92"/>
      <c r="R19" s="23"/>
      <c r="S19" s="24">
        <v>40515</v>
      </c>
      <c r="T19" s="29">
        <v>1</v>
      </c>
      <c r="U19" s="23" t="s">
        <v>50</v>
      </c>
      <c r="V19" s="25"/>
      <c r="W19" s="25"/>
      <c r="X19" s="25"/>
      <c r="Y19" s="94" t="s">
        <v>83</v>
      </c>
    </row>
    <row r="20" spans="1:25" x14ac:dyDescent="0.2">
      <c r="A20" s="103" t="s">
        <v>263</v>
      </c>
      <c r="B20" s="11" t="s">
        <v>44</v>
      </c>
      <c r="C20" s="14">
        <v>15</v>
      </c>
      <c r="D20" s="14" t="s">
        <v>84</v>
      </c>
      <c r="E20" s="14" t="s">
        <v>84</v>
      </c>
      <c r="F20" s="14" t="s">
        <v>84</v>
      </c>
      <c r="G20" s="12" t="s">
        <v>27</v>
      </c>
      <c r="H20" s="13"/>
      <c r="I20" s="13"/>
      <c r="J20" s="13" t="s">
        <v>50</v>
      </c>
      <c r="K20" s="107" t="s">
        <v>242</v>
      </c>
      <c r="L20" s="73"/>
      <c r="M20" s="69"/>
      <c r="N20" s="69"/>
      <c r="O20" s="12" t="s">
        <v>52</v>
      </c>
      <c r="P20" s="93" t="s">
        <v>53</v>
      </c>
      <c r="Q20" s="92"/>
      <c r="R20" s="23"/>
      <c r="S20" s="24">
        <v>40515</v>
      </c>
      <c r="T20" s="29">
        <v>1</v>
      </c>
      <c r="U20" s="23" t="s">
        <v>50</v>
      </c>
      <c r="V20" s="25"/>
      <c r="W20" s="25"/>
      <c r="X20" s="25"/>
      <c r="Y20" s="94" t="s">
        <v>85</v>
      </c>
    </row>
    <row r="21" spans="1:25" x14ac:dyDescent="0.2">
      <c r="A21" s="103" t="s">
        <v>264</v>
      </c>
      <c r="B21" s="11" t="s">
        <v>44</v>
      </c>
      <c r="C21" s="14">
        <v>16</v>
      </c>
      <c r="D21" s="14" t="s">
        <v>86</v>
      </c>
      <c r="E21" s="14" t="s">
        <v>86</v>
      </c>
      <c r="F21" s="14" t="s">
        <v>86</v>
      </c>
      <c r="G21" s="12" t="s">
        <v>27</v>
      </c>
      <c r="H21" s="13"/>
      <c r="I21" s="13"/>
      <c r="J21" s="13" t="s">
        <v>50</v>
      </c>
      <c r="K21" s="107" t="s">
        <v>242</v>
      </c>
      <c r="L21" s="73"/>
      <c r="M21" s="69"/>
      <c r="N21" s="69"/>
      <c r="O21" s="12" t="s">
        <v>52</v>
      </c>
      <c r="P21" s="93" t="s">
        <v>53</v>
      </c>
      <c r="Q21" s="92"/>
      <c r="R21" s="23"/>
      <c r="S21" s="24">
        <v>40515</v>
      </c>
      <c r="T21" s="29">
        <v>1</v>
      </c>
      <c r="U21" s="23" t="s">
        <v>50</v>
      </c>
      <c r="V21" s="25"/>
      <c r="W21" s="25"/>
      <c r="X21" s="25"/>
      <c r="Y21" s="94" t="s">
        <v>87</v>
      </c>
    </row>
    <row r="22" spans="1:25" x14ac:dyDescent="0.2">
      <c r="A22" s="103" t="s">
        <v>265</v>
      </c>
      <c r="B22" s="11" t="s">
        <v>44</v>
      </c>
      <c r="C22" s="14">
        <v>17</v>
      </c>
      <c r="D22" s="14" t="s">
        <v>88</v>
      </c>
      <c r="E22" s="14" t="s">
        <v>88</v>
      </c>
      <c r="F22" s="14" t="s">
        <v>88</v>
      </c>
      <c r="G22" s="12" t="s">
        <v>27</v>
      </c>
      <c r="H22" s="13"/>
      <c r="I22" s="13"/>
      <c r="J22" s="13" t="s">
        <v>47</v>
      </c>
      <c r="K22" s="107" t="s">
        <v>242</v>
      </c>
      <c r="L22" s="73"/>
      <c r="M22" s="69"/>
      <c r="N22" s="69"/>
      <c r="O22" s="12" t="s">
        <v>52</v>
      </c>
      <c r="P22" s="93" t="s">
        <v>82</v>
      </c>
      <c r="Q22" s="92"/>
      <c r="R22" s="23"/>
      <c r="S22" s="24">
        <v>40515</v>
      </c>
      <c r="T22" s="29">
        <v>1</v>
      </c>
      <c r="U22" s="23" t="s">
        <v>50</v>
      </c>
      <c r="V22" s="25"/>
      <c r="W22" s="25"/>
      <c r="X22" s="25"/>
      <c r="Y22" s="94" t="s">
        <v>89</v>
      </c>
    </row>
    <row r="23" spans="1:25" x14ac:dyDescent="0.2">
      <c r="A23" s="103" t="s">
        <v>266</v>
      </c>
      <c r="B23" s="11" t="s">
        <v>44</v>
      </c>
      <c r="C23" s="14">
        <v>18</v>
      </c>
      <c r="D23" s="14" t="s">
        <v>90</v>
      </c>
      <c r="E23" s="14" t="s">
        <v>90</v>
      </c>
      <c r="F23" s="14" t="s">
        <v>90</v>
      </c>
      <c r="G23" s="12" t="s">
        <v>27</v>
      </c>
      <c r="H23" s="13"/>
      <c r="I23" s="13"/>
      <c r="J23" s="13" t="s">
        <v>50</v>
      </c>
      <c r="K23" s="107" t="s">
        <v>242</v>
      </c>
      <c r="L23" s="73"/>
      <c r="M23" s="69"/>
      <c r="N23" s="69"/>
      <c r="O23" s="12" t="s">
        <v>52</v>
      </c>
      <c r="P23" s="93" t="s">
        <v>82</v>
      </c>
      <c r="Q23" s="92"/>
      <c r="R23" s="23"/>
      <c r="S23" s="24">
        <v>40515</v>
      </c>
      <c r="T23" s="29">
        <v>1</v>
      </c>
      <c r="U23" s="23" t="s">
        <v>50</v>
      </c>
      <c r="V23" s="25" t="s">
        <v>92</v>
      </c>
      <c r="W23" s="25"/>
      <c r="X23" s="25"/>
      <c r="Y23" s="94" t="s">
        <v>91</v>
      </c>
    </row>
    <row r="24" spans="1:25" x14ac:dyDescent="0.2">
      <c r="A24" s="103" t="s">
        <v>267</v>
      </c>
      <c r="B24" s="11" t="s">
        <v>44</v>
      </c>
      <c r="C24" s="14">
        <v>19</v>
      </c>
      <c r="D24" s="14" t="s">
        <v>93</v>
      </c>
      <c r="E24" s="14" t="s">
        <v>93</v>
      </c>
      <c r="F24" s="14" t="s">
        <v>93</v>
      </c>
      <c r="G24" s="11" t="s">
        <v>29</v>
      </c>
      <c r="H24" s="13"/>
      <c r="I24" s="13"/>
      <c r="J24" s="13" t="s">
        <v>50</v>
      </c>
      <c r="K24" s="105"/>
      <c r="L24" s="73"/>
      <c r="M24" s="69"/>
      <c r="N24" s="69"/>
      <c r="O24" s="12" t="s">
        <v>82</v>
      </c>
      <c r="P24" s="93" t="s">
        <v>82</v>
      </c>
      <c r="Q24" s="92" t="s">
        <v>95</v>
      </c>
      <c r="R24" s="23" t="s">
        <v>286</v>
      </c>
      <c r="S24" s="24">
        <v>40515</v>
      </c>
      <c r="T24" s="29">
        <v>1</v>
      </c>
      <c r="U24" s="23" t="s">
        <v>50</v>
      </c>
      <c r="V24" s="25"/>
      <c r="W24" s="25"/>
      <c r="X24" s="25"/>
      <c r="Y24" s="94" t="s">
        <v>94</v>
      </c>
    </row>
    <row r="25" spans="1:25" x14ac:dyDescent="0.2">
      <c r="A25" s="103" t="s">
        <v>268</v>
      </c>
      <c r="B25" s="11" t="s">
        <v>44</v>
      </c>
      <c r="C25" s="14">
        <v>20</v>
      </c>
      <c r="D25" s="14" t="s">
        <v>96</v>
      </c>
      <c r="E25" s="14" t="s">
        <v>96</v>
      </c>
      <c r="F25" s="14" t="s">
        <v>96</v>
      </c>
      <c r="G25" s="11" t="s">
        <v>29</v>
      </c>
      <c r="H25" s="13"/>
      <c r="I25" s="13"/>
      <c r="J25" s="13" t="s">
        <v>50</v>
      </c>
      <c r="K25" s="105"/>
      <c r="L25" s="73"/>
      <c r="M25" s="69"/>
      <c r="N25" s="69"/>
      <c r="O25" s="12" t="s">
        <v>82</v>
      </c>
      <c r="P25" s="93" t="s">
        <v>82</v>
      </c>
      <c r="Q25" s="92" t="s">
        <v>95</v>
      </c>
      <c r="R25" s="23" t="s">
        <v>290</v>
      </c>
      <c r="S25" s="24">
        <v>40515</v>
      </c>
      <c r="T25" s="29">
        <v>1</v>
      </c>
      <c r="U25" s="23" t="s">
        <v>50</v>
      </c>
      <c r="V25" s="25"/>
      <c r="W25" s="25"/>
      <c r="X25" s="25"/>
      <c r="Y25" s="94" t="s">
        <v>97</v>
      </c>
    </row>
    <row r="26" spans="1:25" x14ac:dyDescent="0.2">
      <c r="A26" s="103" t="s">
        <v>269</v>
      </c>
      <c r="B26" s="11" t="s">
        <v>44</v>
      </c>
      <c r="C26" s="14">
        <v>21</v>
      </c>
      <c r="D26" s="14" t="s">
        <v>98</v>
      </c>
      <c r="E26" s="14" t="s">
        <v>98</v>
      </c>
      <c r="F26" s="14" t="s">
        <v>98</v>
      </c>
      <c r="G26" s="11" t="s">
        <v>124</v>
      </c>
      <c r="H26" s="13" t="s">
        <v>334</v>
      </c>
      <c r="I26" s="13" t="s">
        <v>335</v>
      </c>
      <c r="J26" s="13" t="s">
        <v>50</v>
      </c>
      <c r="K26" s="105"/>
      <c r="L26" s="73"/>
      <c r="M26" s="69"/>
      <c r="N26" s="69"/>
      <c r="O26" s="12" t="s">
        <v>99</v>
      </c>
      <c r="P26" s="93" t="s">
        <v>82</v>
      </c>
      <c r="Q26" s="92"/>
      <c r="R26" s="23"/>
      <c r="S26" s="24">
        <v>40515</v>
      </c>
      <c r="T26" s="29">
        <v>1</v>
      </c>
      <c r="U26" s="23" t="s">
        <v>50</v>
      </c>
      <c r="V26" s="25" t="s">
        <v>101</v>
      </c>
      <c r="W26" s="25"/>
      <c r="X26" s="25"/>
      <c r="Y26" s="94" t="s">
        <v>100</v>
      </c>
    </row>
    <row r="27" spans="1:25" x14ac:dyDescent="0.2">
      <c r="A27" s="103" t="s">
        <v>270</v>
      </c>
      <c r="B27" s="11" t="s">
        <v>44</v>
      </c>
      <c r="C27" s="14">
        <v>22</v>
      </c>
      <c r="D27" s="14" t="s">
        <v>102</v>
      </c>
      <c r="E27" s="14" t="s">
        <v>102</v>
      </c>
      <c r="F27" s="14" t="s">
        <v>102</v>
      </c>
      <c r="G27" s="11" t="s">
        <v>124</v>
      </c>
      <c r="H27" s="13" t="s">
        <v>334</v>
      </c>
      <c r="I27" s="13" t="s">
        <v>335</v>
      </c>
      <c r="J27" s="13" t="s">
        <v>50</v>
      </c>
      <c r="K27" s="105"/>
      <c r="L27" s="73"/>
      <c r="M27" s="69"/>
      <c r="N27" s="69"/>
      <c r="O27" s="12" t="s">
        <v>103</v>
      </c>
      <c r="P27" s="93" t="s">
        <v>82</v>
      </c>
      <c r="Q27" s="92"/>
      <c r="R27" s="23"/>
      <c r="S27" s="24">
        <v>40515</v>
      </c>
      <c r="T27" s="29">
        <v>1</v>
      </c>
      <c r="U27" s="23" t="s">
        <v>50</v>
      </c>
      <c r="V27" s="25"/>
      <c r="W27" s="25"/>
      <c r="X27" s="25"/>
      <c r="Y27" s="94" t="s">
        <v>104</v>
      </c>
    </row>
    <row r="28" spans="1:25" x14ac:dyDescent="0.2">
      <c r="A28" s="103" t="s">
        <v>271</v>
      </c>
      <c r="B28" s="11" t="s">
        <v>44</v>
      </c>
      <c r="C28" s="14">
        <v>23</v>
      </c>
      <c r="D28" s="14" t="s">
        <v>105</v>
      </c>
      <c r="E28" s="14" t="s">
        <v>105</v>
      </c>
      <c r="F28" s="14" t="s">
        <v>105</v>
      </c>
      <c r="G28" s="11" t="s">
        <v>124</v>
      </c>
      <c r="H28" s="13" t="s">
        <v>334</v>
      </c>
      <c r="I28" s="13" t="s">
        <v>335</v>
      </c>
      <c r="J28" s="13" t="s">
        <v>50</v>
      </c>
      <c r="K28" s="105"/>
      <c r="L28" s="73"/>
      <c r="M28" s="69"/>
      <c r="N28" s="69"/>
      <c r="O28" s="12" t="s">
        <v>103</v>
      </c>
      <c r="P28" s="93" t="s">
        <v>53</v>
      </c>
      <c r="Q28" s="92"/>
      <c r="R28" s="23"/>
      <c r="S28" s="24">
        <v>40515</v>
      </c>
      <c r="T28" s="29">
        <v>1</v>
      </c>
      <c r="U28" s="23" t="s">
        <v>50</v>
      </c>
      <c r="V28" s="25"/>
      <c r="W28" s="25"/>
      <c r="X28" s="25"/>
      <c r="Y28" s="94" t="s">
        <v>106</v>
      </c>
    </row>
    <row r="29" spans="1:25" x14ac:dyDescent="0.2">
      <c r="A29" s="103" t="s">
        <v>272</v>
      </c>
      <c r="B29" s="11" t="s">
        <v>44</v>
      </c>
      <c r="C29" s="14">
        <v>24</v>
      </c>
      <c r="D29" s="14" t="s">
        <v>107</v>
      </c>
      <c r="E29" s="14" t="s">
        <v>107</v>
      </c>
      <c r="F29" s="14" t="s">
        <v>107</v>
      </c>
      <c r="G29" s="12" t="s">
        <v>20</v>
      </c>
      <c r="H29" s="12">
        <v>50</v>
      </c>
      <c r="I29" s="12"/>
      <c r="J29" s="13" t="s">
        <v>50</v>
      </c>
      <c r="K29" s="107"/>
      <c r="L29" s="73"/>
      <c r="M29" s="69"/>
      <c r="N29" s="69"/>
      <c r="O29" s="14" t="s">
        <v>55</v>
      </c>
      <c r="P29" s="93" t="s">
        <v>53</v>
      </c>
      <c r="Q29" s="92"/>
      <c r="R29" s="23"/>
      <c r="S29" s="24">
        <v>40515</v>
      </c>
      <c r="T29" s="29">
        <v>1</v>
      </c>
      <c r="U29" s="23" t="s">
        <v>50</v>
      </c>
      <c r="V29" s="25"/>
      <c r="W29" s="25"/>
      <c r="X29" s="25"/>
      <c r="Y29" s="94" t="s">
        <v>108</v>
      </c>
    </row>
    <row r="30" spans="1:25" x14ac:dyDescent="0.2">
      <c r="A30" s="103" t="s">
        <v>273</v>
      </c>
      <c r="B30" s="11" t="s">
        <v>44</v>
      </c>
      <c r="C30" s="14">
        <v>25</v>
      </c>
      <c r="D30" s="14" t="s">
        <v>109</v>
      </c>
      <c r="E30" s="14" t="s">
        <v>109</v>
      </c>
      <c r="F30" s="14" t="s">
        <v>109</v>
      </c>
      <c r="G30" s="11" t="s">
        <v>124</v>
      </c>
      <c r="H30" s="13" t="s">
        <v>334</v>
      </c>
      <c r="I30" s="13" t="s">
        <v>335</v>
      </c>
      <c r="J30" s="13" t="s">
        <v>50</v>
      </c>
      <c r="K30" s="105"/>
      <c r="L30" s="73"/>
      <c r="M30" s="69"/>
      <c r="N30" s="69"/>
      <c r="O30" s="12" t="s">
        <v>99</v>
      </c>
      <c r="P30" s="93" t="s">
        <v>53</v>
      </c>
      <c r="Q30" s="92"/>
      <c r="R30" s="23"/>
      <c r="S30" s="24">
        <v>40515</v>
      </c>
      <c r="T30" s="29">
        <v>1</v>
      </c>
      <c r="U30" s="23" t="s">
        <v>50</v>
      </c>
      <c r="V30" s="25" t="s">
        <v>101</v>
      </c>
      <c r="W30" s="25"/>
      <c r="X30" s="25"/>
      <c r="Y30" s="94" t="s">
        <v>110</v>
      </c>
    </row>
    <row r="31" spans="1:25" x14ac:dyDescent="0.2">
      <c r="A31" s="103" t="s">
        <v>274</v>
      </c>
      <c r="B31" s="11" t="s">
        <v>44</v>
      </c>
      <c r="C31" s="14">
        <v>26</v>
      </c>
      <c r="D31" s="14" t="s">
        <v>111</v>
      </c>
      <c r="E31" s="14" t="s">
        <v>111</v>
      </c>
      <c r="F31" s="14" t="s">
        <v>111</v>
      </c>
      <c r="G31" s="11" t="s">
        <v>124</v>
      </c>
      <c r="H31" s="13" t="s">
        <v>334</v>
      </c>
      <c r="I31" s="13" t="s">
        <v>335</v>
      </c>
      <c r="J31" s="13" t="s">
        <v>50</v>
      </c>
      <c r="K31" s="105"/>
      <c r="L31" s="73"/>
      <c r="M31" s="69"/>
      <c r="N31" s="69"/>
      <c r="O31" s="12" t="s">
        <v>103</v>
      </c>
      <c r="P31" s="93" t="s">
        <v>82</v>
      </c>
      <c r="Q31" s="92"/>
      <c r="R31" s="23"/>
      <c r="S31" s="24">
        <v>40515</v>
      </c>
      <c r="T31" s="29">
        <v>1</v>
      </c>
      <c r="U31" s="23" t="s">
        <v>50</v>
      </c>
      <c r="V31" s="25"/>
      <c r="W31" s="25"/>
      <c r="X31" s="25"/>
      <c r="Y31" s="94" t="s">
        <v>112</v>
      </c>
    </row>
    <row r="32" spans="1:25" x14ac:dyDescent="0.2">
      <c r="A32" s="103" t="s">
        <v>275</v>
      </c>
      <c r="B32" s="11" t="s">
        <v>44</v>
      </c>
      <c r="C32" s="14">
        <v>27</v>
      </c>
      <c r="D32" s="14" t="s">
        <v>113</v>
      </c>
      <c r="E32" s="14" t="s">
        <v>113</v>
      </c>
      <c r="F32" s="14" t="s">
        <v>113</v>
      </c>
      <c r="G32" s="11" t="s">
        <v>124</v>
      </c>
      <c r="H32" s="13" t="s">
        <v>334</v>
      </c>
      <c r="I32" s="13" t="s">
        <v>335</v>
      </c>
      <c r="J32" s="13" t="s">
        <v>50</v>
      </c>
      <c r="K32" s="105"/>
      <c r="L32" s="73"/>
      <c r="M32" s="69"/>
      <c r="N32" s="69"/>
      <c r="O32" s="12" t="s">
        <v>103</v>
      </c>
      <c r="P32" s="93" t="s">
        <v>53</v>
      </c>
      <c r="Q32" s="92"/>
      <c r="R32" s="23"/>
      <c r="S32" s="24">
        <v>40515</v>
      </c>
      <c r="T32" s="29">
        <v>1</v>
      </c>
      <c r="U32" s="23" t="s">
        <v>50</v>
      </c>
      <c r="V32" s="25"/>
      <c r="W32" s="25"/>
      <c r="X32" s="25"/>
      <c r="Y32" s="94" t="s">
        <v>114</v>
      </c>
    </row>
    <row r="33" spans="1:25" x14ac:dyDescent="0.2">
      <c r="A33" s="103" t="s">
        <v>276</v>
      </c>
      <c r="B33" s="11" t="s">
        <v>44</v>
      </c>
      <c r="C33" s="14">
        <v>28</v>
      </c>
      <c r="D33" s="14" t="s">
        <v>115</v>
      </c>
      <c r="E33" s="14" t="s">
        <v>115</v>
      </c>
      <c r="F33" s="14" t="s">
        <v>115</v>
      </c>
      <c r="G33" s="12" t="s">
        <v>20</v>
      </c>
      <c r="H33" s="13" t="s">
        <v>125</v>
      </c>
      <c r="I33" s="13"/>
      <c r="J33" s="13" t="s">
        <v>50</v>
      </c>
      <c r="K33" s="105"/>
      <c r="L33" s="73"/>
      <c r="M33" s="69"/>
      <c r="N33" s="69"/>
      <c r="O33" s="14" t="s">
        <v>55</v>
      </c>
      <c r="P33" s="93" t="s">
        <v>53</v>
      </c>
      <c r="Q33" s="92"/>
      <c r="R33" s="23"/>
      <c r="S33" s="24">
        <v>40812</v>
      </c>
      <c r="T33" s="29">
        <v>1.1000000000000001</v>
      </c>
      <c r="U33" s="23" t="s">
        <v>50</v>
      </c>
      <c r="V33" s="25" t="s">
        <v>101</v>
      </c>
      <c r="W33" s="25"/>
      <c r="X33" s="25"/>
      <c r="Y33" s="94" t="s">
        <v>116</v>
      </c>
    </row>
    <row r="34" spans="1:25" x14ac:dyDescent="0.2">
      <c r="A34" s="103" t="s">
        <v>277</v>
      </c>
      <c r="B34" s="11" t="s">
        <v>44</v>
      </c>
      <c r="C34" s="14">
        <v>29</v>
      </c>
      <c r="D34" s="14" t="s">
        <v>117</v>
      </c>
      <c r="E34" s="14" t="s">
        <v>117</v>
      </c>
      <c r="F34" s="14" t="s">
        <v>117</v>
      </c>
      <c r="G34" s="12" t="s">
        <v>20</v>
      </c>
      <c r="H34" s="13" t="s">
        <v>125</v>
      </c>
      <c r="I34" s="13"/>
      <c r="J34" s="13" t="s">
        <v>50</v>
      </c>
      <c r="K34" s="105"/>
      <c r="L34" s="73"/>
      <c r="M34" s="69"/>
      <c r="N34" s="69"/>
      <c r="O34" s="14" t="s">
        <v>55</v>
      </c>
      <c r="P34" s="93" t="s">
        <v>53</v>
      </c>
      <c r="Q34" s="92"/>
      <c r="R34" s="23"/>
      <c r="S34" s="24">
        <v>40812</v>
      </c>
      <c r="T34" s="29">
        <v>1.1000000000000001</v>
      </c>
      <c r="U34" s="23" t="s">
        <v>50</v>
      </c>
      <c r="V34" s="25"/>
      <c r="W34" s="25"/>
      <c r="X34" s="25"/>
      <c r="Y34" s="94" t="s">
        <v>118</v>
      </c>
    </row>
    <row r="35" spans="1:25" x14ac:dyDescent="0.2">
      <c r="A35" s="103" t="s">
        <v>278</v>
      </c>
      <c r="B35" s="11" t="s">
        <v>44</v>
      </c>
      <c r="C35" s="14">
        <v>30</v>
      </c>
      <c r="D35" s="14" t="s">
        <v>119</v>
      </c>
      <c r="E35" s="14" t="s">
        <v>119</v>
      </c>
      <c r="F35" s="14" t="s">
        <v>119</v>
      </c>
      <c r="G35" s="12" t="s">
        <v>20</v>
      </c>
      <c r="H35" s="13" t="s">
        <v>125</v>
      </c>
      <c r="I35" s="13"/>
      <c r="J35" s="13" t="s">
        <v>50</v>
      </c>
      <c r="K35" s="105"/>
      <c r="L35" s="73"/>
      <c r="M35" s="69"/>
      <c r="N35" s="69"/>
      <c r="O35" s="14" t="s">
        <v>55</v>
      </c>
      <c r="P35" s="93" t="s">
        <v>53</v>
      </c>
      <c r="Q35" s="92"/>
      <c r="R35" s="23"/>
      <c r="S35" s="24">
        <v>40812</v>
      </c>
      <c r="T35" s="29">
        <v>1.1000000000000001</v>
      </c>
      <c r="U35" s="23" t="s">
        <v>50</v>
      </c>
      <c r="V35" s="25"/>
      <c r="W35" s="25"/>
      <c r="X35" s="25"/>
      <c r="Y35" s="94" t="s">
        <v>120</v>
      </c>
    </row>
    <row r="36" spans="1:25" ht="26.25" thickBot="1" x14ac:dyDescent="0.25">
      <c r="A36" s="108" t="s">
        <v>279</v>
      </c>
      <c r="B36" s="109" t="s">
        <v>44</v>
      </c>
      <c r="C36" s="110">
        <v>31</v>
      </c>
      <c r="D36" s="110" t="s">
        <v>121</v>
      </c>
      <c r="E36" s="110" t="s">
        <v>121</v>
      </c>
      <c r="F36" s="110" t="s">
        <v>121</v>
      </c>
      <c r="G36" s="101" t="s">
        <v>20</v>
      </c>
      <c r="H36" s="111" t="s">
        <v>125</v>
      </c>
      <c r="I36" s="111"/>
      <c r="J36" s="111" t="s">
        <v>50</v>
      </c>
      <c r="K36" s="112"/>
      <c r="L36" s="78"/>
      <c r="M36" s="77"/>
      <c r="N36" s="77"/>
      <c r="O36" s="101" t="s">
        <v>58</v>
      </c>
      <c r="P36" s="102" t="s">
        <v>53</v>
      </c>
      <c r="Q36" s="95"/>
      <c r="R36" s="96"/>
      <c r="S36" s="97">
        <v>40876</v>
      </c>
      <c r="T36" s="98">
        <v>1.2</v>
      </c>
      <c r="U36" s="96" t="s">
        <v>50</v>
      </c>
      <c r="V36" s="99" t="s">
        <v>123</v>
      </c>
      <c r="W36" s="99"/>
      <c r="X36" s="99"/>
      <c r="Y36" s="100" t="s">
        <v>122</v>
      </c>
    </row>
  </sheetData>
  <mergeCells count="2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Y3:Y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selection activeCell="D18" sqref="D18"/>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19.7109375" customWidth="1"/>
    <col min="23" max="23" width="26.85546875" customWidth="1"/>
    <col min="24" max="24" width="14.5703125" customWidth="1"/>
    <col min="25" max="25" width="58.570312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22"/>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x14ac:dyDescent="0.2">
      <c r="A6" s="67" t="s">
        <v>149</v>
      </c>
      <c r="B6" s="68" t="s">
        <v>44</v>
      </c>
      <c r="C6" s="68">
        <v>1</v>
      </c>
      <c r="D6" s="68" t="s">
        <v>45</v>
      </c>
      <c r="E6" s="68" t="s">
        <v>45</v>
      </c>
      <c r="F6" s="68" t="s">
        <v>45</v>
      </c>
      <c r="G6" s="68" t="s">
        <v>20</v>
      </c>
      <c r="H6" s="68">
        <v>50</v>
      </c>
      <c r="I6" s="68"/>
      <c r="J6" s="68" t="s">
        <v>47</v>
      </c>
      <c r="K6" s="72"/>
      <c r="L6" s="70"/>
      <c r="M6" s="71"/>
      <c r="N6" s="68"/>
      <c r="O6" s="83" t="s">
        <v>48</v>
      </c>
      <c r="P6" s="72" t="s">
        <v>49</v>
      </c>
      <c r="Q6" s="67"/>
      <c r="R6" s="68"/>
      <c r="S6" s="26">
        <v>40515</v>
      </c>
      <c r="T6" s="30">
        <v>1</v>
      </c>
      <c r="U6" s="68" t="s">
        <v>50</v>
      </c>
      <c r="V6" s="12"/>
      <c r="W6" s="68"/>
      <c r="X6" s="68"/>
      <c r="Y6" s="72" t="s">
        <v>243</v>
      </c>
    </row>
    <row r="7" spans="1:25" s="21" customFormat="1" ht="63.75" x14ac:dyDescent="0.2">
      <c r="A7" s="115" t="s">
        <v>150</v>
      </c>
      <c r="B7" s="68" t="s">
        <v>44</v>
      </c>
      <c r="C7" s="68">
        <v>2</v>
      </c>
      <c r="D7" s="68" t="s">
        <v>51</v>
      </c>
      <c r="E7" s="68" t="s">
        <v>51</v>
      </c>
      <c r="F7" s="68" t="s">
        <v>51</v>
      </c>
      <c r="G7" s="68" t="s">
        <v>27</v>
      </c>
      <c r="H7" s="68"/>
      <c r="I7" s="68"/>
      <c r="J7" s="68" t="s">
        <v>50</v>
      </c>
      <c r="K7" s="80" t="s">
        <v>242</v>
      </c>
      <c r="L7" s="73"/>
      <c r="M7" s="71"/>
      <c r="N7" s="68"/>
      <c r="O7" s="68" t="s">
        <v>52</v>
      </c>
      <c r="P7" s="72" t="s">
        <v>53</v>
      </c>
      <c r="Q7" s="67"/>
      <c r="R7" s="68"/>
      <c r="S7" s="83">
        <v>40515</v>
      </c>
      <c r="T7" s="29">
        <v>1</v>
      </c>
      <c r="U7" s="23" t="s">
        <v>47</v>
      </c>
      <c r="V7" s="68"/>
      <c r="W7" s="68"/>
      <c r="X7" s="68"/>
      <c r="Y7" s="88" t="s">
        <v>247</v>
      </c>
    </row>
    <row r="8" spans="1:25" s="21" customFormat="1" x14ac:dyDescent="0.2">
      <c r="A8" s="67" t="s">
        <v>151</v>
      </c>
      <c r="B8" s="68" t="s">
        <v>44</v>
      </c>
      <c r="C8" s="68">
        <v>3</v>
      </c>
      <c r="D8" s="68" t="s">
        <v>78</v>
      </c>
      <c r="E8" s="68" t="s">
        <v>78</v>
      </c>
      <c r="F8" s="68" t="s">
        <v>78</v>
      </c>
      <c r="G8" s="68" t="s">
        <v>20</v>
      </c>
      <c r="H8" s="68">
        <v>50</v>
      </c>
      <c r="I8" s="68"/>
      <c r="J8" s="68" t="s">
        <v>47</v>
      </c>
      <c r="K8" s="72"/>
      <c r="L8" s="73"/>
      <c r="M8" s="74"/>
      <c r="N8" s="68"/>
      <c r="O8" s="68" t="s">
        <v>48</v>
      </c>
      <c r="P8" s="72" t="s">
        <v>53</v>
      </c>
      <c r="Q8" s="67"/>
      <c r="R8" s="68"/>
      <c r="S8" s="26">
        <v>40515</v>
      </c>
      <c r="T8" s="30">
        <v>1</v>
      </c>
      <c r="U8" s="68" t="s">
        <v>50</v>
      </c>
      <c r="V8" s="68" t="s">
        <v>80</v>
      </c>
      <c r="W8" s="81" t="s">
        <v>47</v>
      </c>
      <c r="X8" s="34" t="s">
        <v>343</v>
      </c>
      <c r="Y8" s="72" t="s">
        <v>127</v>
      </c>
    </row>
    <row r="9" spans="1:25" s="21" customFormat="1" x14ac:dyDescent="0.2">
      <c r="A9" s="67" t="s">
        <v>152</v>
      </c>
      <c r="B9" s="68" t="s">
        <v>44</v>
      </c>
      <c r="C9" s="68">
        <v>4</v>
      </c>
      <c r="D9" s="68" t="s">
        <v>128</v>
      </c>
      <c r="E9" s="68" t="s">
        <v>128</v>
      </c>
      <c r="F9" s="68" t="s">
        <v>128</v>
      </c>
      <c r="G9" s="68" t="s">
        <v>124</v>
      </c>
      <c r="H9" s="68">
        <v>38</v>
      </c>
      <c r="I9" s="68">
        <v>13</v>
      </c>
      <c r="J9" s="68" t="s">
        <v>50</v>
      </c>
      <c r="K9" s="72"/>
      <c r="L9" s="73"/>
      <c r="M9" s="71"/>
      <c r="N9" s="68"/>
      <c r="O9" s="68" t="s">
        <v>103</v>
      </c>
      <c r="P9" s="72" t="s">
        <v>53</v>
      </c>
      <c r="Q9" s="67"/>
      <c r="R9" s="68"/>
      <c r="S9" s="26">
        <v>40525</v>
      </c>
      <c r="T9" s="30">
        <v>1</v>
      </c>
      <c r="U9" s="68" t="s">
        <v>50</v>
      </c>
      <c r="V9" s="68" t="s">
        <v>130</v>
      </c>
      <c r="W9" s="68"/>
      <c r="X9" s="68"/>
      <c r="Y9" s="72" t="s">
        <v>129</v>
      </c>
    </row>
    <row r="10" spans="1:25" s="21" customFormat="1" x14ac:dyDescent="0.2">
      <c r="A10" s="67" t="s">
        <v>153</v>
      </c>
      <c r="B10" s="68" t="s">
        <v>44</v>
      </c>
      <c r="C10" s="68">
        <v>5</v>
      </c>
      <c r="D10" s="68" t="s">
        <v>131</v>
      </c>
      <c r="E10" s="68" t="s">
        <v>131</v>
      </c>
      <c r="F10" s="68" t="s">
        <v>131</v>
      </c>
      <c r="G10" s="68" t="s">
        <v>29</v>
      </c>
      <c r="H10" s="68"/>
      <c r="I10" s="68"/>
      <c r="J10" s="68" t="s">
        <v>47</v>
      </c>
      <c r="K10" s="72"/>
      <c r="L10" s="73"/>
      <c r="M10" s="71"/>
      <c r="N10" s="68"/>
      <c r="O10" s="68" t="s">
        <v>48</v>
      </c>
      <c r="P10" s="72" t="s">
        <v>53</v>
      </c>
      <c r="Q10" s="67"/>
      <c r="R10" s="68"/>
      <c r="S10" s="26">
        <v>40515</v>
      </c>
      <c r="T10" s="30">
        <v>1</v>
      </c>
      <c r="U10" s="68" t="s">
        <v>50</v>
      </c>
      <c r="V10" s="68"/>
      <c r="W10" s="81" t="s">
        <v>47</v>
      </c>
      <c r="X10" s="34" t="s">
        <v>344</v>
      </c>
      <c r="Y10" s="72" t="s">
        <v>132</v>
      </c>
    </row>
    <row r="11" spans="1:25" s="21" customFormat="1" x14ac:dyDescent="0.2">
      <c r="A11" s="67" t="s">
        <v>154</v>
      </c>
      <c r="B11" s="68" t="s">
        <v>44</v>
      </c>
      <c r="C11" s="68">
        <v>6</v>
      </c>
      <c r="D11" s="68" t="s">
        <v>133</v>
      </c>
      <c r="E11" s="68" t="s">
        <v>133</v>
      </c>
      <c r="F11" s="68" t="s">
        <v>133</v>
      </c>
      <c r="G11" s="68" t="s">
        <v>27</v>
      </c>
      <c r="H11" s="68"/>
      <c r="I11" s="68"/>
      <c r="J11" s="68" t="s">
        <v>50</v>
      </c>
      <c r="K11" s="72" t="s">
        <v>242</v>
      </c>
      <c r="L11" s="70"/>
      <c r="M11" s="74"/>
      <c r="N11" s="68" t="s">
        <v>242</v>
      </c>
      <c r="O11" s="68" t="s">
        <v>52</v>
      </c>
      <c r="P11" s="72" t="s">
        <v>53</v>
      </c>
      <c r="Q11" s="67"/>
      <c r="R11" s="68"/>
      <c r="S11" s="26">
        <v>40525</v>
      </c>
      <c r="T11" s="30">
        <v>1</v>
      </c>
      <c r="U11" s="68" t="s">
        <v>50</v>
      </c>
      <c r="V11" s="68" t="s">
        <v>130</v>
      </c>
      <c r="W11" s="68"/>
      <c r="X11" s="68"/>
      <c r="Y11" s="72" t="s">
        <v>134</v>
      </c>
    </row>
    <row r="12" spans="1:25" x14ac:dyDescent="0.2">
      <c r="A12" s="67" t="s">
        <v>155</v>
      </c>
      <c r="B12" s="68" t="s">
        <v>44</v>
      </c>
      <c r="C12" s="68">
        <v>7</v>
      </c>
      <c r="D12" s="68" t="s">
        <v>135</v>
      </c>
      <c r="E12" s="68" t="s">
        <v>135</v>
      </c>
      <c r="F12" s="68" t="s">
        <v>135</v>
      </c>
      <c r="G12" s="68" t="s">
        <v>27</v>
      </c>
      <c r="H12" s="68"/>
      <c r="I12" s="68"/>
      <c r="J12" s="68" t="s">
        <v>50</v>
      </c>
      <c r="K12" s="72" t="s">
        <v>242</v>
      </c>
      <c r="L12" s="73"/>
      <c r="M12" s="69"/>
      <c r="N12" s="68" t="s">
        <v>242</v>
      </c>
      <c r="O12" s="68" t="s">
        <v>52</v>
      </c>
      <c r="P12" s="72" t="s">
        <v>53</v>
      </c>
      <c r="Q12" s="67"/>
      <c r="R12" s="68"/>
      <c r="S12" s="26">
        <v>40515</v>
      </c>
      <c r="T12" s="30">
        <v>1</v>
      </c>
      <c r="U12" s="68" t="s">
        <v>50</v>
      </c>
      <c r="V12" s="68"/>
      <c r="W12" s="68"/>
      <c r="X12" s="68"/>
      <c r="Y12" s="72" t="s">
        <v>136</v>
      </c>
    </row>
    <row r="13" spans="1:25" x14ac:dyDescent="0.2">
      <c r="A13" s="67" t="s">
        <v>156</v>
      </c>
      <c r="B13" s="68" t="s">
        <v>44</v>
      </c>
      <c r="C13" s="68">
        <v>8</v>
      </c>
      <c r="D13" s="68" t="s">
        <v>137</v>
      </c>
      <c r="E13" s="68" t="s">
        <v>137</v>
      </c>
      <c r="F13" s="68" t="s">
        <v>137</v>
      </c>
      <c r="G13" s="68" t="s">
        <v>124</v>
      </c>
      <c r="H13" s="68">
        <v>38</v>
      </c>
      <c r="I13" s="68">
        <v>13</v>
      </c>
      <c r="J13" s="68" t="s">
        <v>50</v>
      </c>
      <c r="K13" s="72"/>
      <c r="L13" s="73"/>
      <c r="M13" s="69"/>
      <c r="N13" s="68"/>
      <c r="O13" s="68" t="s">
        <v>103</v>
      </c>
      <c r="P13" s="72" t="s">
        <v>53</v>
      </c>
      <c r="Q13" s="67"/>
      <c r="R13" s="68"/>
      <c r="S13" s="26">
        <v>40525</v>
      </c>
      <c r="T13" s="30">
        <v>1</v>
      </c>
      <c r="U13" s="68" t="s">
        <v>50</v>
      </c>
      <c r="V13" s="68" t="s">
        <v>130</v>
      </c>
      <c r="W13" s="68"/>
      <c r="X13" s="68"/>
      <c r="Y13" s="72" t="s">
        <v>138</v>
      </c>
    </row>
    <row r="14" spans="1:25" x14ac:dyDescent="0.2">
      <c r="A14" s="67" t="s">
        <v>157</v>
      </c>
      <c r="B14" s="68" t="s">
        <v>44</v>
      </c>
      <c r="C14" s="68">
        <v>9</v>
      </c>
      <c r="D14" s="68" t="s">
        <v>105</v>
      </c>
      <c r="E14" s="68" t="s">
        <v>105</v>
      </c>
      <c r="F14" s="68" t="s">
        <v>105</v>
      </c>
      <c r="G14" s="68" t="s">
        <v>124</v>
      </c>
      <c r="H14" s="68">
        <v>38</v>
      </c>
      <c r="I14" s="68">
        <v>13</v>
      </c>
      <c r="J14" s="68" t="s">
        <v>50</v>
      </c>
      <c r="K14" s="72"/>
      <c r="L14" s="73"/>
      <c r="M14" s="69"/>
      <c r="N14" s="68"/>
      <c r="O14" s="68" t="s">
        <v>103</v>
      </c>
      <c r="P14" s="72" t="s">
        <v>53</v>
      </c>
      <c r="Q14" s="67"/>
      <c r="R14" s="68"/>
      <c r="S14" s="26">
        <v>40515</v>
      </c>
      <c r="T14" s="30">
        <v>1</v>
      </c>
      <c r="U14" s="68" t="s">
        <v>50</v>
      </c>
      <c r="V14" s="68"/>
      <c r="W14" s="68"/>
      <c r="X14" s="68"/>
      <c r="Y14" s="72" t="s">
        <v>106</v>
      </c>
    </row>
    <row r="15" spans="1:25" x14ac:dyDescent="0.2">
      <c r="A15" s="67" t="s">
        <v>158</v>
      </c>
      <c r="B15" s="68" t="s">
        <v>44</v>
      </c>
      <c r="C15" s="68">
        <v>10</v>
      </c>
      <c r="D15" s="68" t="s">
        <v>139</v>
      </c>
      <c r="E15" s="68" t="s">
        <v>139</v>
      </c>
      <c r="F15" s="68" t="s">
        <v>139</v>
      </c>
      <c r="G15" s="68" t="s">
        <v>124</v>
      </c>
      <c r="H15" s="68">
        <v>38</v>
      </c>
      <c r="I15" s="68">
        <v>13</v>
      </c>
      <c r="J15" s="68" t="s">
        <v>50</v>
      </c>
      <c r="K15" s="72"/>
      <c r="L15" s="73"/>
      <c r="M15" s="69"/>
      <c r="N15" s="68"/>
      <c r="O15" s="68" t="s">
        <v>103</v>
      </c>
      <c r="P15" s="72" t="s">
        <v>53</v>
      </c>
      <c r="Q15" s="67"/>
      <c r="R15" s="68"/>
      <c r="S15" s="26">
        <v>40515</v>
      </c>
      <c r="T15" s="30">
        <v>1</v>
      </c>
      <c r="U15" s="68" t="s">
        <v>50</v>
      </c>
      <c r="V15" s="68"/>
      <c r="W15" s="68"/>
      <c r="X15" s="68"/>
      <c r="Y15" s="72" t="s">
        <v>140</v>
      </c>
    </row>
    <row r="16" spans="1:25" x14ac:dyDescent="0.2">
      <c r="A16" s="67" t="s">
        <v>159</v>
      </c>
      <c r="B16" s="68" t="s">
        <v>44</v>
      </c>
      <c r="C16" s="68">
        <v>11</v>
      </c>
      <c r="D16" s="68" t="s">
        <v>141</v>
      </c>
      <c r="E16" s="68" t="s">
        <v>141</v>
      </c>
      <c r="F16" s="68" t="s">
        <v>141</v>
      </c>
      <c r="G16" s="68" t="s">
        <v>27</v>
      </c>
      <c r="H16" s="68"/>
      <c r="I16" s="68"/>
      <c r="J16" s="68" t="s">
        <v>50</v>
      </c>
      <c r="K16" s="72" t="s">
        <v>242</v>
      </c>
      <c r="L16" s="73"/>
      <c r="M16" s="69"/>
      <c r="N16" s="68" t="s">
        <v>242</v>
      </c>
      <c r="O16" s="68" t="s">
        <v>52</v>
      </c>
      <c r="P16" s="72" t="s">
        <v>53</v>
      </c>
      <c r="Q16" s="67"/>
      <c r="R16" s="68"/>
      <c r="S16" s="26">
        <v>40515</v>
      </c>
      <c r="T16" s="30">
        <v>1</v>
      </c>
      <c r="U16" s="68" t="s">
        <v>50</v>
      </c>
      <c r="V16" s="68"/>
      <c r="W16" s="68"/>
      <c r="X16" s="68"/>
      <c r="Y16" s="72" t="s">
        <v>142</v>
      </c>
    </row>
    <row r="17" spans="1:25" x14ac:dyDescent="0.2">
      <c r="A17" s="67" t="s">
        <v>160</v>
      </c>
      <c r="B17" s="68" t="s">
        <v>44</v>
      </c>
      <c r="C17" s="68">
        <v>12</v>
      </c>
      <c r="D17" s="68" t="s">
        <v>143</v>
      </c>
      <c r="E17" s="68" t="s">
        <v>143</v>
      </c>
      <c r="F17" s="68" t="s">
        <v>143</v>
      </c>
      <c r="G17" s="68" t="s">
        <v>29</v>
      </c>
      <c r="H17" s="68"/>
      <c r="I17" s="68"/>
      <c r="J17" s="68" t="s">
        <v>50</v>
      </c>
      <c r="K17" s="72"/>
      <c r="L17" s="73"/>
      <c r="M17" s="69"/>
      <c r="N17" s="68"/>
      <c r="O17" s="68" t="s">
        <v>103</v>
      </c>
      <c r="P17" s="72" t="s">
        <v>53</v>
      </c>
      <c r="Q17" s="67"/>
      <c r="R17" s="68"/>
      <c r="S17" s="26">
        <v>40525</v>
      </c>
      <c r="T17" s="30">
        <v>1</v>
      </c>
      <c r="U17" s="68" t="s">
        <v>50</v>
      </c>
      <c r="V17" s="68" t="s">
        <v>145</v>
      </c>
      <c r="W17" s="68"/>
      <c r="X17" s="68"/>
      <c r="Y17" s="72" t="s">
        <v>144</v>
      </c>
    </row>
    <row r="18" spans="1:25" ht="13.5" thickBot="1" x14ac:dyDescent="0.25">
      <c r="A18" s="75" t="s">
        <v>161</v>
      </c>
      <c r="B18" s="76" t="s">
        <v>44</v>
      </c>
      <c r="C18" s="76">
        <v>13</v>
      </c>
      <c r="D18" s="76" t="s">
        <v>146</v>
      </c>
      <c r="E18" s="76" t="s">
        <v>146</v>
      </c>
      <c r="F18" s="76" t="s">
        <v>146</v>
      </c>
      <c r="G18" s="76" t="s">
        <v>20</v>
      </c>
      <c r="H18" s="76">
        <v>50</v>
      </c>
      <c r="I18" s="76"/>
      <c r="J18" s="76" t="s">
        <v>47</v>
      </c>
      <c r="K18" s="82"/>
      <c r="L18" s="78"/>
      <c r="M18" s="77"/>
      <c r="N18" s="76"/>
      <c r="O18" s="76" t="s">
        <v>55</v>
      </c>
      <c r="P18" s="82" t="s">
        <v>53</v>
      </c>
      <c r="Q18" s="119" t="s">
        <v>95</v>
      </c>
      <c r="R18" s="90" t="s">
        <v>346</v>
      </c>
      <c r="S18" s="113">
        <v>40525</v>
      </c>
      <c r="T18" s="114">
        <v>1</v>
      </c>
      <c r="U18" s="76" t="s">
        <v>50</v>
      </c>
      <c r="V18" s="76" t="s">
        <v>148</v>
      </c>
      <c r="W18" s="76"/>
      <c r="X18" s="76"/>
      <c r="Y18" s="82" t="s">
        <v>147</v>
      </c>
    </row>
  </sheetData>
  <mergeCells count="2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Y3:Y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D22" sqref="D22"/>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19.7109375" customWidth="1"/>
    <col min="23" max="23" width="14.5703125" bestFit="1" customWidth="1"/>
    <col min="24" max="24" width="14.5703125" customWidth="1"/>
    <col min="25" max="25" width="74.8554687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22"/>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x14ac:dyDescent="0.2">
      <c r="A6" s="67" t="s">
        <v>171</v>
      </c>
      <c r="B6" s="68" t="s">
        <v>44</v>
      </c>
      <c r="C6" s="68">
        <v>1</v>
      </c>
      <c r="D6" s="68" t="s">
        <v>45</v>
      </c>
      <c r="E6" s="68" t="s">
        <v>45</v>
      </c>
      <c r="F6" s="68" t="s">
        <v>45</v>
      </c>
      <c r="G6" s="68" t="s">
        <v>20</v>
      </c>
      <c r="H6" s="68">
        <v>50</v>
      </c>
      <c r="I6" s="68"/>
      <c r="J6" s="68" t="s">
        <v>47</v>
      </c>
      <c r="K6" s="72"/>
      <c r="L6" s="70"/>
      <c r="M6" s="71"/>
      <c r="N6" s="71"/>
      <c r="O6" s="68" t="s">
        <v>48</v>
      </c>
      <c r="P6" s="72" t="s">
        <v>49</v>
      </c>
      <c r="Q6" s="67"/>
      <c r="R6" s="68"/>
      <c r="S6" s="83">
        <v>40515</v>
      </c>
      <c r="T6" s="86">
        <v>1</v>
      </c>
      <c r="U6" s="68" t="s">
        <v>50</v>
      </c>
      <c r="V6" s="68"/>
      <c r="W6" s="68"/>
      <c r="X6" s="68"/>
      <c r="Y6" s="72" t="s">
        <v>243</v>
      </c>
    </row>
    <row r="7" spans="1:25" s="21" customFormat="1" ht="51" x14ac:dyDescent="0.2">
      <c r="A7" s="115" t="s">
        <v>172</v>
      </c>
      <c r="B7" s="68" t="s">
        <v>44</v>
      </c>
      <c r="C7" s="68">
        <v>2</v>
      </c>
      <c r="D7" s="68" t="s">
        <v>51</v>
      </c>
      <c r="E7" s="68" t="s">
        <v>51</v>
      </c>
      <c r="F7" s="68" t="s">
        <v>51</v>
      </c>
      <c r="G7" s="68" t="s">
        <v>27</v>
      </c>
      <c r="H7" s="68"/>
      <c r="I7" s="68"/>
      <c r="J7" s="68" t="s">
        <v>50</v>
      </c>
      <c r="K7" s="80" t="s">
        <v>242</v>
      </c>
      <c r="L7" s="73"/>
      <c r="M7" s="71"/>
      <c r="N7" s="71"/>
      <c r="O7" s="68" t="s">
        <v>52</v>
      </c>
      <c r="P7" s="72" t="s">
        <v>53</v>
      </c>
      <c r="Q7" s="67"/>
      <c r="R7" s="68"/>
      <c r="S7" s="83">
        <v>40515</v>
      </c>
      <c r="T7" s="29">
        <v>1</v>
      </c>
      <c r="U7" s="23" t="s">
        <v>47</v>
      </c>
      <c r="V7" s="68"/>
      <c r="W7" s="68"/>
      <c r="X7" s="68"/>
      <c r="Y7" s="88" t="s">
        <v>247</v>
      </c>
    </row>
    <row r="8" spans="1:25" s="21" customFormat="1" x14ac:dyDescent="0.2">
      <c r="A8" s="67" t="s">
        <v>173</v>
      </c>
      <c r="B8" s="68" t="s">
        <v>44</v>
      </c>
      <c r="C8" s="68">
        <v>3</v>
      </c>
      <c r="D8" s="68" t="s">
        <v>78</v>
      </c>
      <c r="E8" s="68" t="s">
        <v>78</v>
      </c>
      <c r="F8" s="68" t="s">
        <v>78</v>
      </c>
      <c r="G8" s="68" t="s">
        <v>20</v>
      </c>
      <c r="H8" s="68">
        <v>50</v>
      </c>
      <c r="I8" s="68"/>
      <c r="J8" s="68" t="s">
        <v>47</v>
      </c>
      <c r="K8" s="72"/>
      <c r="L8" s="73"/>
      <c r="M8" s="74"/>
      <c r="N8" s="74"/>
      <c r="O8" s="68" t="s">
        <v>48</v>
      </c>
      <c r="P8" s="72" t="s">
        <v>53</v>
      </c>
      <c r="Q8" s="67"/>
      <c r="R8" s="68"/>
      <c r="S8" s="83">
        <v>40515</v>
      </c>
      <c r="T8" s="86">
        <v>1</v>
      </c>
      <c r="U8" s="68" t="s">
        <v>50</v>
      </c>
      <c r="V8" s="68" t="s">
        <v>80</v>
      </c>
      <c r="W8" s="81" t="s">
        <v>47</v>
      </c>
      <c r="X8" s="34" t="s">
        <v>343</v>
      </c>
      <c r="Y8" s="72" t="s">
        <v>162</v>
      </c>
    </row>
    <row r="9" spans="1:25" s="21" customFormat="1" x14ac:dyDescent="0.2">
      <c r="A9" s="115" t="s">
        <v>174</v>
      </c>
      <c r="B9" s="68" t="s">
        <v>44</v>
      </c>
      <c r="C9" s="68">
        <v>4</v>
      </c>
      <c r="D9" s="68" t="s">
        <v>163</v>
      </c>
      <c r="E9" s="68" t="s">
        <v>163</v>
      </c>
      <c r="F9" s="68" t="s">
        <v>163</v>
      </c>
      <c r="G9" s="68" t="s">
        <v>20</v>
      </c>
      <c r="H9" s="68">
        <v>50</v>
      </c>
      <c r="I9" s="68"/>
      <c r="J9" s="68" t="s">
        <v>47</v>
      </c>
      <c r="K9" s="72"/>
      <c r="L9" s="73"/>
      <c r="M9" s="71"/>
      <c r="N9" s="71"/>
      <c r="O9" s="68" t="s">
        <v>55</v>
      </c>
      <c r="P9" s="72" t="s">
        <v>53</v>
      </c>
      <c r="Q9" s="67"/>
      <c r="R9" s="68"/>
      <c r="S9" s="83">
        <v>40515</v>
      </c>
      <c r="T9" s="86">
        <v>1</v>
      </c>
      <c r="U9" s="68" t="s">
        <v>50</v>
      </c>
      <c r="V9" s="68"/>
      <c r="W9" s="68" t="s">
        <v>47</v>
      </c>
      <c r="X9" s="34" t="s">
        <v>344</v>
      </c>
      <c r="Y9" s="72" t="s">
        <v>164</v>
      </c>
    </row>
    <row r="10" spans="1:25" s="21" customFormat="1" x14ac:dyDescent="0.2">
      <c r="A10" s="67" t="s">
        <v>175</v>
      </c>
      <c r="B10" s="68" t="s">
        <v>44</v>
      </c>
      <c r="C10" s="68">
        <v>5</v>
      </c>
      <c r="D10" s="68" t="s">
        <v>165</v>
      </c>
      <c r="E10" s="68" t="s">
        <v>165</v>
      </c>
      <c r="F10" s="68" t="s">
        <v>165</v>
      </c>
      <c r="G10" s="68" t="s">
        <v>29</v>
      </c>
      <c r="H10" s="68"/>
      <c r="I10" s="68"/>
      <c r="J10" s="68" t="s">
        <v>50</v>
      </c>
      <c r="K10" s="72"/>
      <c r="L10" s="70"/>
      <c r="M10" s="74"/>
      <c r="N10" s="74"/>
      <c r="O10" s="83" t="s">
        <v>82</v>
      </c>
      <c r="P10" s="72" t="s">
        <v>82</v>
      </c>
      <c r="Q10" s="67" t="s">
        <v>95</v>
      </c>
      <c r="R10" s="68" t="s">
        <v>287</v>
      </c>
      <c r="S10" s="83">
        <v>40515</v>
      </c>
      <c r="T10" s="86">
        <v>1.2</v>
      </c>
      <c r="U10" s="68" t="s">
        <v>50</v>
      </c>
      <c r="V10" s="68"/>
      <c r="W10" s="68"/>
      <c r="X10" s="68"/>
      <c r="Y10" s="72" t="s">
        <v>170</v>
      </c>
    </row>
    <row r="11" spans="1:25" x14ac:dyDescent="0.2">
      <c r="A11" s="115" t="s">
        <v>176</v>
      </c>
      <c r="B11" s="68" t="s">
        <v>44</v>
      </c>
      <c r="C11" s="68">
        <v>6</v>
      </c>
      <c r="D11" s="68" t="s">
        <v>166</v>
      </c>
      <c r="E11" s="68" t="s">
        <v>166</v>
      </c>
      <c r="F11" s="68" t="s">
        <v>166</v>
      </c>
      <c r="G11" s="68" t="s">
        <v>124</v>
      </c>
      <c r="H11" s="68">
        <v>38</v>
      </c>
      <c r="I11" s="68">
        <v>13</v>
      </c>
      <c r="J11" s="68" t="s">
        <v>50</v>
      </c>
      <c r="K11" s="72"/>
      <c r="L11" s="73"/>
      <c r="M11" s="69"/>
      <c r="N11" s="69"/>
      <c r="O11" s="68" t="s">
        <v>46</v>
      </c>
      <c r="P11" s="72" t="s">
        <v>53</v>
      </c>
      <c r="Q11" s="67"/>
      <c r="R11" s="68"/>
      <c r="S11" s="83">
        <v>40515</v>
      </c>
      <c r="T11" s="86">
        <v>1</v>
      </c>
      <c r="U11" s="68" t="s">
        <v>50</v>
      </c>
      <c r="V11" s="68" t="s">
        <v>168</v>
      </c>
      <c r="W11" s="68"/>
      <c r="X11" s="68"/>
      <c r="Y11" s="72" t="s">
        <v>167</v>
      </c>
    </row>
    <row r="12" spans="1:25" ht="13.5" thickBot="1" x14ac:dyDescent="0.25">
      <c r="A12" s="67" t="s">
        <v>177</v>
      </c>
      <c r="B12" s="76" t="s">
        <v>44</v>
      </c>
      <c r="C12" s="68">
        <v>7</v>
      </c>
      <c r="D12" s="76" t="s">
        <v>169</v>
      </c>
      <c r="E12" s="76" t="s">
        <v>169</v>
      </c>
      <c r="F12" s="76" t="s">
        <v>169</v>
      </c>
      <c r="G12" s="76" t="s">
        <v>29</v>
      </c>
      <c r="H12" s="76"/>
      <c r="I12" s="76"/>
      <c r="J12" s="76" t="s">
        <v>47</v>
      </c>
      <c r="K12" s="82"/>
      <c r="L12" s="78"/>
      <c r="M12" s="77"/>
      <c r="N12" s="77"/>
      <c r="O12" s="76" t="s">
        <v>82</v>
      </c>
      <c r="P12" s="82" t="s">
        <v>53</v>
      </c>
      <c r="Q12" s="75"/>
      <c r="R12" s="76"/>
      <c r="S12" s="79">
        <v>40876</v>
      </c>
      <c r="T12" s="89">
        <v>1.2</v>
      </c>
      <c r="U12" s="76" t="s">
        <v>50</v>
      </c>
      <c r="V12" s="76"/>
      <c r="W12" s="116" t="s">
        <v>47</v>
      </c>
      <c r="X12" s="90" t="s">
        <v>345</v>
      </c>
      <c r="Y12" s="82" t="s">
        <v>351</v>
      </c>
    </row>
  </sheetData>
  <mergeCells count="2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Y3:Y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opLeftCell="D1" workbookViewId="0">
      <selection activeCell="E14" sqref="E14"/>
    </sheetView>
  </sheetViews>
  <sheetFormatPr baseColWidth="10" defaultColWidth="27.42578125" defaultRowHeight="12.75" x14ac:dyDescent="0.2"/>
  <cols>
    <col min="1" max="1" width="25.5703125" bestFit="1" customWidth="1"/>
    <col min="2" max="2" width="20.7109375" bestFit="1" customWidth="1"/>
    <col min="3" max="3" width="7.7109375" customWidth="1"/>
    <col min="4" max="6" width="35.140625" bestFit="1" customWidth="1"/>
    <col min="7" max="7" width="18.7109375" customWidth="1"/>
    <col min="8" max="8" width="10.7109375" customWidth="1"/>
    <col min="9" max="9" width="12.5703125" bestFit="1" customWidth="1"/>
    <col min="10" max="10" width="11.5703125" bestFit="1" customWidth="1"/>
    <col min="11" max="11" width="31.28515625" bestFit="1" customWidth="1"/>
    <col min="12" max="14" width="30.7109375" customWidth="1"/>
    <col min="15" max="15" width="21.7109375" customWidth="1"/>
    <col min="16" max="16" width="11.7109375" customWidth="1"/>
    <col min="17" max="17" width="21.85546875" bestFit="1" customWidth="1"/>
    <col min="18" max="18" width="21.85546875" customWidth="1"/>
    <col min="19" max="19" width="10.28515625" customWidth="1"/>
    <col min="20" max="20" width="7.28515625" bestFit="1" customWidth="1"/>
    <col min="21" max="21" width="10.28515625" customWidth="1"/>
    <col min="22" max="22" width="19.7109375" customWidth="1"/>
    <col min="23" max="23" width="14.5703125" bestFit="1" customWidth="1"/>
    <col min="24" max="24" width="14.5703125" customWidth="1"/>
    <col min="25" max="25" width="58.5703125" customWidth="1"/>
  </cols>
  <sheetData>
    <row r="1" spans="1:25" s="49" customFormat="1" ht="16.5" thickBot="1" x14ac:dyDescent="0.25">
      <c r="A1" s="129" t="s">
        <v>316</v>
      </c>
      <c r="B1" s="130"/>
      <c r="C1" s="130"/>
      <c r="D1" s="130"/>
      <c r="E1" s="130"/>
      <c r="F1" s="130"/>
      <c r="G1" s="130"/>
      <c r="H1" s="130"/>
      <c r="I1" s="130"/>
      <c r="J1" s="130"/>
      <c r="K1" s="130"/>
      <c r="L1" s="131" t="s">
        <v>317</v>
      </c>
      <c r="M1" s="132"/>
      <c r="N1" s="132"/>
      <c r="O1" s="132"/>
      <c r="P1" s="133"/>
      <c r="Q1" s="134" t="s">
        <v>318</v>
      </c>
      <c r="R1" s="135"/>
      <c r="S1" s="135"/>
      <c r="T1" s="135"/>
      <c r="U1" s="135"/>
      <c r="V1" s="135"/>
      <c r="W1" s="135"/>
      <c r="X1" s="135"/>
      <c r="Y1" s="136"/>
    </row>
    <row r="2" spans="1:25" s="28" customFormat="1" ht="13.5" thickBot="1" x14ac:dyDescent="0.25">
      <c r="A2" s="50" t="s">
        <v>0</v>
      </c>
      <c r="B2" s="51" t="s">
        <v>1</v>
      </c>
      <c r="C2" s="51" t="s">
        <v>2</v>
      </c>
      <c r="D2" s="51" t="s">
        <v>25</v>
      </c>
      <c r="E2" s="51" t="s">
        <v>26</v>
      </c>
      <c r="F2" s="51" t="s">
        <v>28</v>
      </c>
      <c r="G2" s="51" t="s">
        <v>319</v>
      </c>
      <c r="H2" s="51" t="s">
        <v>3</v>
      </c>
      <c r="I2" s="51" t="s">
        <v>4</v>
      </c>
      <c r="J2" s="51" t="s">
        <v>8</v>
      </c>
      <c r="K2" s="52" t="s">
        <v>7</v>
      </c>
      <c r="L2" s="53" t="s">
        <v>21</v>
      </c>
      <c r="M2" s="53" t="s">
        <v>5</v>
      </c>
      <c r="N2" s="54" t="s">
        <v>6</v>
      </c>
      <c r="O2" s="54" t="s">
        <v>10</v>
      </c>
      <c r="P2" s="54" t="s">
        <v>11</v>
      </c>
      <c r="Q2" s="55" t="s">
        <v>13</v>
      </c>
      <c r="R2" s="56" t="s">
        <v>284</v>
      </c>
      <c r="S2" s="56" t="s">
        <v>14</v>
      </c>
      <c r="T2" s="56" t="s">
        <v>15</v>
      </c>
      <c r="U2" s="56" t="s">
        <v>320</v>
      </c>
      <c r="V2" s="57" t="s">
        <v>16</v>
      </c>
      <c r="W2" s="56" t="s">
        <v>17</v>
      </c>
      <c r="X2" s="56" t="s">
        <v>342</v>
      </c>
      <c r="Y2" s="56" t="s">
        <v>12</v>
      </c>
    </row>
    <row r="3" spans="1:25" s="28" customFormat="1" ht="23.25" thickBot="1" x14ac:dyDescent="0.25">
      <c r="A3" s="137" t="s">
        <v>9</v>
      </c>
      <c r="B3" s="137" t="s">
        <v>321</v>
      </c>
      <c r="C3" s="137" t="s">
        <v>322</v>
      </c>
      <c r="D3" s="137"/>
      <c r="E3" s="137"/>
      <c r="F3" s="137"/>
      <c r="G3" s="137" t="s">
        <v>323</v>
      </c>
      <c r="H3" s="137" t="s">
        <v>324</v>
      </c>
      <c r="I3" s="137" t="s">
        <v>4</v>
      </c>
      <c r="J3" s="58" t="s">
        <v>325</v>
      </c>
      <c r="K3" s="139" t="s">
        <v>326</v>
      </c>
      <c r="L3" s="125" t="s">
        <v>327</v>
      </c>
      <c r="M3" s="125" t="s">
        <v>328</v>
      </c>
      <c r="N3" s="125" t="s">
        <v>329</v>
      </c>
      <c r="O3" s="123" t="s">
        <v>18</v>
      </c>
      <c r="P3" s="125" t="s">
        <v>19</v>
      </c>
      <c r="Q3" s="121"/>
      <c r="R3" s="59"/>
      <c r="S3" s="127" t="s">
        <v>70</v>
      </c>
      <c r="T3" s="121"/>
      <c r="U3" s="60" t="s">
        <v>330</v>
      </c>
      <c r="V3" s="121"/>
      <c r="W3" s="121" t="s">
        <v>331</v>
      </c>
      <c r="X3" s="117"/>
      <c r="Y3" s="121" t="s">
        <v>332</v>
      </c>
    </row>
    <row r="4" spans="1:25" s="28" customFormat="1" ht="13.5" thickBot="1" x14ac:dyDescent="0.25">
      <c r="A4" s="138"/>
      <c r="B4" s="138"/>
      <c r="C4" s="138"/>
      <c r="D4" s="138"/>
      <c r="E4" s="138"/>
      <c r="F4" s="138"/>
      <c r="G4" s="138"/>
      <c r="H4" s="138"/>
      <c r="I4" s="138"/>
      <c r="J4" s="61" t="s">
        <v>333</v>
      </c>
      <c r="K4" s="140"/>
      <c r="L4" s="126"/>
      <c r="M4" s="126"/>
      <c r="N4" s="126"/>
      <c r="O4" s="124"/>
      <c r="P4" s="126"/>
      <c r="Q4" s="122"/>
      <c r="R4" s="62"/>
      <c r="S4" s="128"/>
      <c r="T4" s="122"/>
      <c r="U4" s="62" t="s">
        <v>333</v>
      </c>
      <c r="V4" s="122"/>
      <c r="W4" s="122"/>
      <c r="X4" s="118"/>
      <c r="Y4" s="141"/>
    </row>
    <row r="5" spans="1:25" x14ac:dyDescent="0.2">
      <c r="A5" s="63"/>
      <c r="B5" s="64"/>
      <c r="C5" s="64"/>
      <c r="D5" s="64"/>
      <c r="E5" s="64"/>
      <c r="F5" s="64"/>
      <c r="G5" s="64"/>
      <c r="H5" s="64"/>
      <c r="I5" s="64"/>
      <c r="J5" s="64"/>
      <c r="K5" s="65"/>
      <c r="L5" s="63"/>
      <c r="M5" s="64"/>
      <c r="N5" s="64"/>
      <c r="O5" s="64"/>
      <c r="P5" s="65"/>
      <c r="Q5" s="63"/>
      <c r="R5" s="64"/>
      <c r="S5" s="64"/>
      <c r="T5" s="64"/>
      <c r="U5" s="64"/>
      <c r="V5" s="64"/>
      <c r="W5" s="64"/>
      <c r="X5" s="64"/>
      <c r="Y5" s="66"/>
    </row>
    <row r="6" spans="1:25" s="21" customFormat="1" x14ac:dyDescent="0.2">
      <c r="A6" s="67" t="s">
        <v>187</v>
      </c>
      <c r="B6" s="68" t="s">
        <v>44</v>
      </c>
      <c r="C6" s="68">
        <v>1</v>
      </c>
      <c r="D6" s="68" t="s">
        <v>45</v>
      </c>
      <c r="E6" s="68" t="s">
        <v>45</v>
      </c>
      <c r="F6" s="68" t="s">
        <v>45</v>
      </c>
      <c r="G6" s="68" t="s">
        <v>20</v>
      </c>
      <c r="H6" s="68">
        <v>50</v>
      </c>
      <c r="I6" s="69"/>
      <c r="J6" s="68" t="s">
        <v>47</v>
      </c>
      <c r="K6" s="72"/>
      <c r="L6" s="70"/>
      <c r="M6" s="71"/>
      <c r="N6" s="71"/>
      <c r="O6" s="68" t="s">
        <v>48</v>
      </c>
      <c r="P6" s="72" t="s">
        <v>49</v>
      </c>
      <c r="Q6" s="67"/>
      <c r="R6" s="68"/>
      <c r="S6" s="83">
        <v>40876</v>
      </c>
      <c r="T6" s="68">
        <v>1.2</v>
      </c>
      <c r="U6" s="68" t="s">
        <v>50</v>
      </c>
      <c r="V6" s="68"/>
      <c r="W6" s="68"/>
      <c r="X6" s="68"/>
      <c r="Y6" s="72" t="s">
        <v>243</v>
      </c>
    </row>
    <row r="7" spans="1:25" s="21" customFormat="1" ht="63.75" x14ac:dyDescent="0.2">
      <c r="A7" s="115" t="s">
        <v>188</v>
      </c>
      <c r="B7" s="68" t="s">
        <v>44</v>
      </c>
      <c r="C7" s="68">
        <v>2</v>
      </c>
      <c r="D7" s="68" t="s">
        <v>51</v>
      </c>
      <c r="E7" s="68" t="s">
        <v>51</v>
      </c>
      <c r="F7" s="68" t="s">
        <v>51</v>
      </c>
      <c r="G7" s="68" t="s">
        <v>27</v>
      </c>
      <c r="H7" s="68"/>
      <c r="I7" s="69"/>
      <c r="J7" s="68" t="s">
        <v>50</v>
      </c>
      <c r="K7" s="72" t="s">
        <v>242</v>
      </c>
      <c r="L7" s="73"/>
      <c r="M7" s="71"/>
      <c r="N7" s="71"/>
      <c r="O7" s="68" t="s">
        <v>52</v>
      </c>
      <c r="P7" s="72" t="s">
        <v>53</v>
      </c>
      <c r="Q7" s="67"/>
      <c r="R7" s="68"/>
      <c r="S7" s="83">
        <v>40515</v>
      </c>
      <c r="T7" s="29">
        <v>1</v>
      </c>
      <c r="U7" s="23" t="s">
        <v>47</v>
      </c>
      <c r="V7" s="68"/>
      <c r="W7" s="68"/>
      <c r="X7" s="68"/>
      <c r="Y7" s="88" t="s">
        <v>247</v>
      </c>
    </row>
    <row r="8" spans="1:25" s="21" customFormat="1" x14ac:dyDescent="0.2">
      <c r="A8" s="67" t="s">
        <v>189</v>
      </c>
      <c r="B8" s="68" t="s">
        <v>44</v>
      </c>
      <c r="C8" s="68">
        <v>3</v>
      </c>
      <c r="D8" s="68" t="s">
        <v>78</v>
      </c>
      <c r="E8" s="81" t="s">
        <v>78</v>
      </c>
      <c r="F8" s="68" t="s">
        <v>78</v>
      </c>
      <c r="G8" s="68" t="s">
        <v>20</v>
      </c>
      <c r="H8" s="68">
        <v>50</v>
      </c>
      <c r="I8" s="69"/>
      <c r="J8" s="68" t="s">
        <v>47</v>
      </c>
      <c r="K8" s="72"/>
      <c r="L8" s="73"/>
      <c r="M8" s="74"/>
      <c r="N8" s="74"/>
      <c r="O8" s="68" t="s">
        <v>48</v>
      </c>
      <c r="P8" s="72" t="s">
        <v>53</v>
      </c>
      <c r="Q8" s="67"/>
      <c r="R8" s="68"/>
      <c r="S8" s="83">
        <v>40876</v>
      </c>
      <c r="T8" s="68">
        <v>1.2</v>
      </c>
      <c r="U8" s="68" t="s">
        <v>50</v>
      </c>
      <c r="V8" s="68"/>
      <c r="W8" s="81" t="s">
        <v>47</v>
      </c>
      <c r="X8" s="34" t="s">
        <v>343</v>
      </c>
      <c r="Y8" s="72" t="s">
        <v>127</v>
      </c>
    </row>
    <row r="9" spans="1:25" s="21" customFormat="1" x14ac:dyDescent="0.2">
      <c r="A9" s="67" t="s">
        <v>190</v>
      </c>
      <c r="B9" s="68" t="s">
        <v>44</v>
      </c>
      <c r="C9" s="68">
        <v>4</v>
      </c>
      <c r="D9" s="68" t="s">
        <v>63</v>
      </c>
      <c r="E9" s="68" t="s">
        <v>63</v>
      </c>
      <c r="F9" s="68" t="s">
        <v>63</v>
      </c>
      <c r="G9" s="68" t="s">
        <v>20</v>
      </c>
      <c r="H9" s="68">
        <v>250</v>
      </c>
      <c r="I9" s="69"/>
      <c r="J9" s="68" t="s">
        <v>47</v>
      </c>
      <c r="K9" s="72"/>
      <c r="L9" s="73"/>
      <c r="M9" s="71"/>
      <c r="N9" s="71"/>
      <c r="O9" s="68" t="s">
        <v>55</v>
      </c>
      <c r="P9" s="72" t="s">
        <v>53</v>
      </c>
      <c r="Q9" s="67"/>
      <c r="R9" s="68"/>
      <c r="S9" s="83">
        <v>40876</v>
      </c>
      <c r="T9" s="68">
        <v>1.2</v>
      </c>
      <c r="U9" s="68" t="s">
        <v>50</v>
      </c>
      <c r="V9" s="68"/>
      <c r="W9" s="68" t="s">
        <v>47</v>
      </c>
      <c r="X9" s="68"/>
      <c r="Y9" s="72" t="s">
        <v>178</v>
      </c>
    </row>
    <row r="10" spans="1:25" s="21" customFormat="1" x14ac:dyDescent="0.2">
      <c r="A10" s="67" t="s">
        <v>191</v>
      </c>
      <c r="B10" s="68" t="s">
        <v>44</v>
      </c>
      <c r="C10" s="68">
        <v>5</v>
      </c>
      <c r="D10" s="68" t="s">
        <v>71</v>
      </c>
      <c r="E10" s="68" t="s">
        <v>71</v>
      </c>
      <c r="F10" s="68" t="s">
        <v>71</v>
      </c>
      <c r="G10" s="68" t="s">
        <v>27</v>
      </c>
      <c r="H10" s="68"/>
      <c r="I10" s="69"/>
      <c r="J10" s="68" t="s">
        <v>47</v>
      </c>
      <c r="K10" s="72" t="s">
        <v>242</v>
      </c>
      <c r="L10" s="73"/>
      <c r="M10" s="71"/>
      <c r="N10" s="71"/>
      <c r="O10" s="68" t="s">
        <v>52</v>
      </c>
      <c r="P10" s="72" t="s">
        <v>53</v>
      </c>
      <c r="Q10" s="67"/>
      <c r="R10" s="68"/>
      <c r="S10" s="83">
        <v>40876</v>
      </c>
      <c r="T10" s="68">
        <v>1.2</v>
      </c>
      <c r="U10" s="68" t="s">
        <v>50</v>
      </c>
      <c r="V10" s="68"/>
      <c r="W10" s="68"/>
      <c r="X10" s="68" t="s">
        <v>349</v>
      </c>
      <c r="Y10" s="72" t="s">
        <v>179</v>
      </c>
    </row>
    <row r="11" spans="1:25" s="21" customFormat="1" x14ac:dyDescent="0.2">
      <c r="A11" s="67" t="s">
        <v>192</v>
      </c>
      <c r="B11" s="68" t="s">
        <v>44</v>
      </c>
      <c r="C11" s="68">
        <v>6</v>
      </c>
      <c r="D11" s="68" t="s">
        <v>180</v>
      </c>
      <c r="E11" s="68" t="s">
        <v>180</v>
      </c>
      <c r="F11" s="68" t="s">
        <v>180</v>
      </c>
      <c r="G11" s="68" t="s">
        <v>29</v>
      </c>
      <c r="H11" s="68"/>
      <c r="I11" s="69"/>
      <c r="J11" s="68" t="s">
        <v>47</v>
      </c>
      <c r="K11" s="72"/>
      <c r="L11" s="70"/>
      <c r="M11" s="74"/>
      <c r="N11" s="74"/>
      <c r="O11" s="83" t="s">
        <v>82</v>
      </c>
      <c r="P11" s="72" t="s">
        <v>53</v>
      </c>
      <c r="Q11" s="67" t="s">
        <v>95</v>
      </c>
      <c r="R11" s="68" t="s">
        <v>289</v>
      </c>
      <c r="S11" s="83">
        <v>40876</v>
      </c>
      <c r="T11" s="68">
        <v>1.2</v>
      </c>
      <c r="U11" s="68" t="s">
        <v>50</v>
      </c>
      <c r="V11" s="68"/>
      <c r="W11" s="68"/>
      <c r="X11" s="68"/>
      <c r="Y11" s="72" t="s">
        <v>181</v>
      </c>
    </row>
    <row r="12" spans="1:25" x14ac:dyDescent="0.2">
      <c r="A12" s="67" t="s">
        <v>193</v>
      </c>
      <c r="B12" s="68" t="s">
        <v>44</v>
      </c>
      <c r="C12" s="68">
        <v>7</v>
      </c>
      <c r="D12" s="68" t="s">
        <v>107</v>
      </c>
      <c r="E12" s="68" t="s">
        <v>107</v>
      </c>
      <c r="F12" s="68" t="s">
        <v>107</v>
      </c>
      <c r="G12" s="68" t="s">
        <v>20</v>
      </c>
      <c r="H12" s="68">
        <v>50</v>
      </c>
      <c r="I12" s="69"/>
      <c r="J12" s="68" t="s">
        <v>47</v>
      </c>
      <c r="K12" s="72"/>
      <c r="L12" s="73"/>
      <c r="M12" s="69"/>
      <c r="N12" s="69"/>
      <c r="O12" s="68" t="s">
        <v>55</v>
      </c>
      <c r="P12" s="72" t="s">
        <v>53</v>
      </c>
      <c r="Q12" s="67" t="s">
        <v>95</v>
      </c>
      <c r="R12" s="68" t="s">
        <v>288</v>
      </c>
      <c r="S12" s="83">
        <v>40876</v>
      </c>
      <c r="T12" s="68">
        <v>1.2</v>
      </c>
      <c r="U12" s="68" t="s">
        <v>50</v>
      </c>
      <c r="V12" s="68"/>
      <c r="W12" s="68"/>
      <c r="X12" s="68"/>
      <c r="Y12" s="72" t="s">
        <v>108</v>
      </c>
    </row>
    <row r="13" spans="1:25" x14ac:dyDescent="0.2">
      <c r="A13" s="67" t="s">
        <v>194</v>
      </c>
      <c r="B13" s="68" t="s">
        <v>44</v>
      </c>
      <c r="C13" s="68">
        <v>8</v>
      </c>
      <c r="D13" s="68" t="s">
        <v>182</v>
      </c>
      <c r="E13" s="68" t="s">
        <v>182</v>
      </c>
      <c r="F13" s="68" t="s">
        <v>182</v>
      </c>
      <c r="G13" s="68" t="s">
        <v>20</v>
      </c>
      <c r="H13" s="68">
        <v>50</v>
      </c>
      <c r="I13" s="69"/>
      <c r="J13" s="68" t="s">
        <v>47</v>
      </c>
      <c r="K13" s="72"/>
      <c r="L13" s="73"/>
      <c r="M13" s="69"/>
      <c r="N13" s="69"/>
      <c r="O13" s="68" t="s">
        <v>48</v>
      </c>
      <c r="P13" s="72" t="s">
        <v>53</v>
      </c>
      <c r="Q13" s="67"/>
      <c r="R13" s="68"/>
      <c r="S13" s="83">
        <v>40876</v>
      </c>
      <c r="T13" s="68">
        <v>1.2</v>
      </c>
      <c r="U13" s="68" t="s">
        <v>50</v>
      </c>
      <c r="V13" s="68" t="s">
        <v>184</v>
      </c>
      <c r="W13" s="81" t="s">
        <v>47</v>
      </c>
      <c r="X13" s="34" t="s">
        <v>344</v>
      </c>
      <c r="Y13" s="72" t="s">
        <v>183</v>
      </c>
    </row>
    <row r="14" spans="1:25" ht="13.5" thickBot="1" x14ac:dyDescent="0.25">
      <c r="A14" s="75" t="s">
        <v>195</v>
      </c>
      <c r="B14" s="76" t="s">
        <v>44</v>
      </c>
      <c r="C14" s="76">
        <v>9</v>
      </c>
      <c r="D14" s="76" t="s">
        <v>185</v>
      </c>
      <c r="E14" s="76" t="s">
        <v>185</v>
      </c>
      <c r="F14" s="76" t="s">
        <v>185</v>
      </c>
      <c r="G14" s="76" t="s">
        <v>20</v>
      </c>
      <c r="H14" s="76">
        <v>250</v>
      </c>
      <c r="I14" s="77"/>
      <c r="J14" s="76" t="s">
        <v>50</v>
      </c>
      <c r="K14" s="82"/>
      <c r="L14" s="78"/>
      <c r="M14" s="77"/>
      <c r="N14" s="77"/>
      <c r="O14" s="76" t="s">
        <v>58</v>
      </c>
      <c r="P14" s="82" t="s">
        <v>53</v>
      </c>
      <c r="Q14" s="75"/>
      <c r="R14" s="76"/>
      <c r="S14" s="79">
        <v>40876</v>
      </c>
      <c r="T14" s="76">
        <v>1.2</v>
      </c>
      <c r="U14" s="76" t="s">
        <v>50</v>
      </c>
      <c r="V14" s="76"/>
      <c r="W14" s="76"/>
      <c r="X14" s="76"/>
      <c r="Y14" s="82" t="s">
        <v>186</v>
      </c>
    </row>
    <row r="18" spans="4:4" x14ac:dyDescent="0.2">
      <c r="D18" s="69"/>
    </row>
  </sheetData>
  <mergeCells count="24">
    <mergeCell ref="Y3:Y4"/>
    <mergeCell ref="N3:N4"/>
    <mergeCell ref="A1:K1"/>
    <mergeCell ref="L1:P1"/>
    <mergeCell ref="Q1:Y1"/>
    <mergeCell ref="A3:A4"/>
    <mergeCell ref="B3:B4"/>
    <mergeCell ref="C3:C4"/>
    <mergeCell ref="D3:D4"/>
    <mergeCell ref="E3:E4"/>
    <mergeCell ref="F3:F4"/>
    <mergeCell ref="G3:G4"/>
    <mergeCell ref="H3:H4"/>
    <mergeCell ref="I3:I4"/>
    <mergeCell ref="K3:K4"/>
    <mergeCell ref="L3:L4"/>
    <mergeCell ref="M3:M4"/>
    <mergeCell ref="W3:W4"/>
    <mergeCell ref="O3:O4"/>
    <mergeCell ref="P3:P4"/>
    <mergeCell ref="Q3:Q4"/>
    <mergeCell ref="S3:S4"/>
    <mergeCell ref="T3:T4"/>
    <mergeCell ref="V3:V4"/>
  </mergeCells>
  <pageMargins left="0.74803149606299213" right="0.74803149606299213" top="0.98425196850393704" bottom="0.98425196850393704" header="0.51181102362204722" footer="0.51181102362204722"/>
  <pageSetup paperSize="8"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I124"/>
  <sheetViews>
    <sheetView tabSelected="1" topLeftCell="J1" workbookViewId="0">
      <selection activeCell="L17" sqref="L17:L31"/>
    </sheetView>
  </sheetViews>
  <sheetFormatPr baseColWidth="10" defaultColWidth="7.85546875" defaultRowHeight="12.75" x14ac:dyDescent="0.2"/>
  <cols>
    <col min="1" max="1" width="0.28515625" hidden="1" customWidth="1"/>
    <col min="2" max="2" width="12" hidden="1" customWidth="1"/>
    <col min="3" max="3" width="249.42578125" customWidth="1"/>
    <col min="4" max="4" width="63.5703125" customWidth="1"/>
    <col min="5" max="5" width="7" customWidth="1"/>
    <col min="6" max="6" width="9.7109375" customWidth="1"/>
    <col min="7" max="7" width="255.7109375" bestFit="1" customWidth="1"/>
    <col min="8" max="8" width="115.5703125" bestFit="1" customWidth="1"/>
    <col min="9" max="9" width="210" bestFit="1" customWidth="1"/>
    <col min="12" max="12" width="9.28515625" customWidth="1"/>
    <col min="13" max="13" width="10.28515625" customWidth="1"/>
    <col min="14" max="14" width="16.28515625" customWidth="1"/>
    <col min="15" max="15" width="9.85546875" customWidth="1"/>
    <col min="16" max="16" width="22.7109375" customWidth="1"/>
    <col min="17" max="17" width="2.140625" customWidth="1"/>
    <col min="18" max="18" width="14.5703125" customWidth="1"/>
    <col min="19" max="19" width="10.42578125" customWidth="1"/>
    <col min="20" max="20" width="2.28515625" bestFit="1" customWidth="1"/>
    <col min="21" max="21" width="1.85546875" customWidth="1"/>
    <col min="22" max="22" width="14.42578125" customWidth="1"/>
    <col min="23" max="23" width="2.5703125" customWidth="1"/>
    <col min="24" max="24" width="1.7109375" customWidth="1"/>
    <col min="25" max="26" width="1.5703125" customWidth="1"/>
    <col min="27" max="27" width="32.85546875" customWidth="1"/>
    <col min="28" max="28" width="3.5703125" customWidth="1"/>
    <col min="29" max="29" width="3.28515625" customWidth="1"/>
    <col min="30" max="30" width="4.85546875" customWidth="1"/>
    <col min="31" max="33" width="0" hidden="1" customWidth="1"/>
  </cols>
  <sheetData>
    <row r="2" spans="3:35" ht="25.5" x14ac:dyDescent="0.35">
      <c r="K2" s="35" t="s">
        <v>291</v>
      </c>
    </row>
    <row r="3" spans="3:35" x14ac:dyDescent="0.2">
      <c r="AE3" s="36" t="s">
        <v>292</v>
      </c>
      <c r="AF3" s="37"/>
      <c r="AG3" s="37"/>
    </row>
    <row r="4" spans="3:35" x14ac:dyDescent="0.2">
      <c r="K4" s="38" t="s">
        <v>293</v>
      </c>
      <c r="L4" s="39"/>
      <c r="M4" s="39"/>
      <c r="N4" s="39"/>
      <c r="O4" s="39"/>
      <c r="P4" s="40"/>
      <c r="V4" s="40"/>
      <c r="AE4" s="40" t="s">
        <v>294</v>
      </c>
    </row>
    <row r="5" spans="3:35" x14ac:dyDescent="0.2">
      <c r="K5" s="38"/>
      <c r="L5" s="39"/>
      <c r="M5" s="39"/>
      <c r="N5" s="39"/>
      <c r="O5" s="39"/>
      <c r="P5" s="40"/>
      <c r="AE5" t="s">
        <v>295</v>
      </c>
    </row>
    <row r="6" spans="3:35" x14ac:dyDescent="0.2">
      <c r="K6" s="41" t="s">
        <v>24</v>
      </c>
      <c r="L6" s="39"/>
      <c r="M6" s="39"/>
      <c r="N6" s="143" t="s">
        <v>296</v>
      </c>
      <c r="O6" s="143"/>
      <c r="P6" s="40"/>
      <c r="AE6" s="36" t="s">
        <v>297</v>
      </c>
      <c r="AF6" s="37"/>
      <c r="AG6" s="37"/>
    </row>
    <row r="7" spans="3:35" x14ac:dyDescent="0.2">
      <c r="K7" s="41" t="s">
        <v>298</v>
      </c>
      <c r="L7" s="39"/>
      <c r="M7" s="39"/>
      <c r="N7" s="144">
        <v>7005</v>
      </c>
      <c r="O7" s="144"/>
      <c r="P7" s="42"/>
      <c r="V7" s="43"/>
      <c r="AE7" s="40" t="s">
        <v>299</v>
      </c>
    </row>
    <row r="8" spans="3:35" x14ac:dyDescent="0.2">
      <c r="K8" s="41" t="s">
        <v>300</v>
      </c>
      <c r="L8" s="39"/>
      <c r="M8" s="39"/>
      <c r="N8" s="145" t="s">
        <v>353</v>
      </c>
      <c r="O8" s="143"/>
      <c r="P8" s="42"/>
      <c r="AE8" s="40" t="s">
        <v>296</v>
      </c>
    </row>
    <row r="9" spans="3:35" x14ac:dyDescent="0.2">
      <c r="K9" s="41" t="s">
        <v>301</v>
      </c>
      <c r="L9" s="39"/>
      <c r="M9" s="39"/>
      <c r="N9" s="144">
        <v>6</v>
      </c>
      <c r="O9" s="144"/>
      <c r="P9" s="44"/>
      <c r="Q9" s="43"/>
      <c r="R9" s="43"/>
    </row>
    <row r="10" spans="3:35" x14ac:dyDescent="0.2">
      <c r="K10" s="41" t="s">
        <v>302</v>
      </c>
      <c r="L10" s="39"/>
      <c r="M10" s="39"/>
      <c r="N10" s="143" t="s">
        <v>303</v>
      </c>
      <c r="O10" s="143"/>
      <c r="P10" s="42"/>
    </row>
    <row r="11" spans="3:35" x14ac:dyDescent="0.2">
      <c r="K11" s="41" t="s">
        <v>304</v>
      </c>
      <c r="L11" s="39"/>
      <c r="M11" s="39"/>
      <c r="N11" s="142" t="s">
        <v>295</v>
      </c>
      <c r="O11" s="142"/>
      <c r="P11" s="42"/>
    </row>
    <row r="13" spans="3:35" s="45" customFormat="1" x14ac:dyDescent="0.2"/>
    <row r="14" spans="3:35" s="37" customFormat="1" x14ac:dyDescent="0.2"/>
    <row r="15" spans="3:35" ht="23.25" customHeight="1" x14ac:dyDescent="0.2">
      <c r="C15" s="37" t="s">
        <v>305</v>
      </c>
      <c r="D15" s="37" t="s">
        <v>242</v>
      </c>
      <c r="E15" s="37" t="s">
        <v>306</v>
      </c>
      <c r="F15" s="37" t="s">
        <v>307</v>
      </c>
      <c r="G15" s="37" t="s">
        <v>308</v>
      </c>
      <c r="H15" s="37" t="s">
        <v>309</v>
      </c>
      <c r="I15" s="37" t="str">
        <f>CHAR(CODE($N$10)+7)</f>
        <v>K</v>
      </c>
      <c r="J15" s="37"/>
      <c r="K15" s="37"/>
      <c r="L15" s="37"/>
      <c r="M15" s="37"/>
      <c r="N15" s="37" t="str">
        <f>N8&amp;N10&amp;N9</f>
        <v>Leistungstraeger!D6</v>
      </c>
      <c r="O15" s="37"/>
      <c r="P15" s="37"/>
      <c r="Q15" s="37" t="str">
        <f>CHAR(CODE(N10)-1)</f>
        <v>C</v>
      </c>
      <c r="R15" s="37" t="str">
        <f>CHAR(CODE(N10))</f>
        <v>D</v>
      </c>
      <c r="S15" s="37" t="str">
        <f>CHAR(CODE(N10)+3)</f>
        <v>G</v>
      </c>
      <c r="T15" s="37" t="str">
        <f>CHAR(CODE($N$10)+4)</f>
        <v>H</v>
      </c>
      <c r="U15" s="37" t="str">
        <f>CHAR(CODE($N$10)+5)</f>
        <v>I</v>
      </c>
      <c r="V15" s="37" t="str">
        <f>CHAR(CODE($N$10)+2)</f>
        <v>F</v>
      </c>
      <c r="W15" s="37" t="str">
        <f>CHAR(CODE($N$10)+19)</f>
        <v>W</v>
      </c>
      <c r="X15" s="37" t="str">
        <f>CHAR(CODE($N$10)+6)</f>
        <v>J</v>
      </c>
      <c r="Y15" s="37"/>
      <c r="Z15" s="37"/>
      <c r="AA15" s="46" t="s">
        <v>347</v>
      </c>
      <c r="AB15" s="37" t="s">
        <v>352</v>
      </c>
      <c r="AC15" s="37" t="s">
        <v>310</v>
      </c>
      <c r="AD15" s="37" t="s">
        <v>311</v>
      </c>
      <c r="AE15" s="37"/>
      <c r="AF15" s="37"/>
      <c r="AG15" s="37"/>
      <c r="AH15" s="46" t="s">
        <v>348</v>
      </c>
      <c r="AI15" s="37" t="s">
        <v>350</v>
      </c>
    </row>
    <row r="16" spans="3:35" x14ac:dyDescent="0.2">
      <c r="C16" s="37"/>
      <c r="D16" s="37"/>
      <c r="E16" s="37"/>
      <c r="F16" s="37"/>
      <c r="G16" s="37"/>
      <c r="H16" s="37"/>
      <c r="I16" s="37"/>
      <c r="J16" s="37"/>
      <c r="K16" s="39"/>
      <c r="L16" s="38" t="s">
        <v>312</v>
      </c>
      <c r="M16" s="39"/>
      <c r="N16" s="39"/>
      <c r="O16" s="39"/>
      <c r="P16" s="39"/>
      <c r="Q16" s="39"/>
      <c r="R16" s="39"/>
      <c r="S16" s="39"/>
      <c r="T16" s="39"/>
      <c r="U16" s="39"/>
      <c r="V16" s="39"/>
      <c r="W16" s="39"/>
      <c r="X16" s="39"/>
      <c r="Y16" s="39"/>
      <c r="Z16" s="39"/>
      <c r="AA16" s="39"/>
      <c r="AB16" s="39"/>
      <c r="AC16" s="39"/>
      <c r="AD16" s="39"/>
      <c r="AE16" s="39"/>
    </row>
    <row r="17" spans="3:34" x14ac:dyDescent="0.2">
      <c r="C17" s="37"/>
      <c r="D17" s="37"/>
      <c r="E17" s="37"/>
      <c r="F17" s="37"/>
      <c r="G17" s="37"/>
      <c r="H17" s="37"/>
      <c r="I17" s="37"/>
      <c r="J17" s="37"/>
      <c r="K17" s="39"/>
      <c r="L17" s="43" t="s">
        <v>313</v>
      </c>
      <c r="M17" s="43"/>
      <c r="N17" s="43"/>
      <c r="O17" s="43"/>
      <c r="P17" s="43"/>
      <c r="Q17" s="43"/>
      <c r="R17" s="43"/>
      <c r="S17" s="43"/>
      <c r="T17" s="43"/>
      <c r="U17" s="43"/>
      <c r="V17" s="43"/>
      <c r="W17" s="43"/>
      <c r="X17" s="43"/>
      <c r="Y17" s="43"/>
      <c r="Z17" s="43"/>
      <c r="AA17" s="43"/>
      <c r="AB17" s="43"/>
      <c r="AC17" s="43"/>
      <c r="AD17" s="43"/>
      <c r="AE17" s="43"/>
      <c r="AF17" s="43"/>
      <c r="AG17" s="43"/>
      <c r="AH17" s="43"/>
    </row>
    <row r="18" spans="3:34" x14ac:dyDescent="0.2">
      <c r="C18" s="37"/>
      <c r="D18" s="37"/>
      <c r="E18" s="37"/>
      <c r="F18" s="37"/>
      <c r="G18" s="37"/>
      <c r="H18" s="37"/>
      <c r="I18" s="37"/>
      <c r="J18" s="37"/>
      <c r="K18" s="39"/>
      <c r="L18" s="43" t="str">
        <f>SUBSTITUTE("-- Feeddatei "&amp;N8,"!","")</f>
        <v>-- Feeddatei Leistungstraeger</v>
      </c>
      <c r="M18" s="43"/>
      <c r="N18" s="43"/>
      <c r="O18" s="43"/>
      <c r="P18" s="43"/>
      <c r="Q18" s="43"/>
      <c r="R18" s="43"/>
      <c r="S18" s="43"/>
      <c r="T18" s="43"/>
      <c r="U18" s="43"/>
      <c r="V18" s="43"/>
      <c r="W18" s="43"/>
      <c r="X18" s="43"/>
      <c r="Y18" s="43"/>
      <c r="Z18" s="43"/>
      <c r="AA18" s="43"/>
      <c r="AB18" s="43"/>
      <c r="AC18" s="43"/>
      <c r="AD18" s="43"/>
      <c r="AE18" s="43"/>
      <c r="AF18" s="43"/>
      <c r="AG18" s="43"/>
      <c r="AH18" s="43"/>
    </row>
    <row r="19" spans="3:34" x14ac:dyDescent="0.2">
      <c r="C19" s="37"/>
      <c r="D19" s="37"/>
      <c r="E19" s="37"/>
      <c r="F19" s="37"/>
      <c r="G19" s="37"/>
      <c r="H19" s="37"/>
      <c r="I19" s="37"/>
      <c r="J19" s="37"/>
      <c r="K19" s="39"/>
      <c r="L19" s="43" t="s">
        <v>313</v>
      </c>
      <c r="M19" s="43"/>
      <c r="N19" s="43"/>
      <c r="O19" s="43"/>
      <c r="P19" s="43"/>
      <c r="Q19" s="43"/>
      <c r="R19" s="43"/>
      <c r="S19" s="43"/>
      <c r="T19" s="43"/>
      <c r="U19" s="43"/>
      <c r="V19" s="43"/>
      <c r="W19" s="43"/>
      <c r="X19" s="43"/>
      <c r="Y19" s="43"/>
      <c r="Z19" s="43"/>
      <c r="AA19" s="43"/>
      <c r="AB19" s="43"/>
      <c r="AC19" s="43"/>
      <c r="AD19" s="43"/>
      <c r="AE19" s="43"/>
      <c r="AF19" s="43"/>
      <c r="AG19" s="43"/>
      <c r="AH19" s="43"/>
    </row>
    <row r="20" spans="3:34" x14ac:dyDescent="0.2">
      <c r="C20" s="37"/>
      <c r="D20" s="37"/>
      <c r="E20" s="37"/>
      <c r="F20" s="37"/>
      <c r="G20" s="37"/>
      <c r="H20" s="37"/>
      <c r="I20" s="37"/>
      <c r="J20" s="37"/>
      <c r="K20" s="39"/>
      <c r="L20" s="43" t="s">
        <v>314</v>
      </c>
      <c r="M20" s="43"/>
      <c r="N20" s="43"/>
      <c r="O20" s="43"/>
      <c r="P20" s="43"/>
      <c r="Q20" s="43"/>
      <c r="R20" s="43"/>
      <c r="S20" s="43"/>
      <c r="T20" s="43"/>
      <c r="U20" s="43"/>
      <c r="V20" s="43"/>
      <c r="W20" s="43"/>
      <c r="X20" s="43"/>
      <c r="Y20" s="43"/>
      <c r="Z20" s="43"/>
      <c r="AA20" s="43"/>
      <c r="AB20" s="43"/>
      <c r="AC20" s="43"/>
      <c r="AD20" s="43"/>
      <c r="AE20" s="43"/>
      <c r="AF20" s="43"/>
      <c r="AG20" s="43"/>
      <c r="AH20" s="43"/>
    </row>
    <row r="21" spans="3:34" x14ac:dyDescent="0.2">
      <c r="C21" s="37"/>
      <c r="D21" s="37"/>
      <c r="E21" s="37"/>
      <c r="F21" s="37"/>
      <c r="G21" s="37"/>
      <c r="H21" s="37"/>
      <c r="I21" s="37"/>
      <c r="J21" s="37"/>
      <c r="K21" s="39"/>
      <c r="L21" s="40" t="str">
        <f>"INSERT INTO " &amp;N11&amp;" VALUES ("&amp;N7&amp;", 1, 'Zeilennummer', 'INT', 0, 0, 'Zeilennummer', 0, 1, 1, 1, 'Technische Spalte', 0, 1, NULL,NULL,NULL,NULL)"</f>
        <v>INSERT INTO #FeedDateiSpalte VALUES (7005, 1, 'Zeilennummer', 'INT', 0, 0, 'Zeilennummer', 0, 1, 1, 1, 'Technische Spalte', 0, 1, NULL,NULL,NULL,NULL)</v>
      </c>
    </row>
    <row r="22" spans="3:34" x14ac:dyDescent="0.2">
      <c r="C22" s="37"/>
      <c r="D22" s="37"/>
      <c r="E22" s="37"/>
      <c r="F22" s="37"/>
      <c r="G22" s="37"/>
      <c r="H22" s="37"/>
      <c r="I22" s="37"/>
      <c r="J22" s="37"/>
      <c r="K22" s="39"/>
      <c r="L22" s="40" t="str">
        <f>"INSERT INTO " &amp;N11&amp;" VALUES ("&amp;N7&amp;", 2, 'FeedDateiVerarbeitungId', 'INT', 0, 0, 'FeedDateiVerarbeitungId', 0, 1, 1, 1, 'Technische Spalte', 0, 1,NULL, NULL,NULL,NULL)"</f>
        <v>INSERT INTO #FeedDateiSpalte VALUES (7005, 2, 'FeedDateiVerarbeitungId', 'INT', 0, 0, 'FeedDateiVerarbeitungId', 0, 1, 1, 1, 'Technische Spalte', 0, 1,NULL, NULL,NULL,NULL)</v>
      </c>
    </row>
    <row r="23" spans="3:34" x14ac:dyDescent="0.2">
      <c r="C23" s="37"/>
      <c r="D23" s="37"/>
      <c r="E23" s="37"/>
      <c r="F23" s="37"/>
      <c r="G23" s="37"/>
      <c r="H23" s="37"/>
      <c r="I23" s="37"/>
      <c r="J23" s="37"/>
      <c r="K23" s="39"/>
      <c r="L23" t="str">
        <f>"INSERT INTO " &amp;N11&amp;" VALUES ("&amp;N7&amp;", 3, 'ExtraktionsDatumExtern', 'DATETIME', 7, 0, 'Zeilennummer', "&amp;IF(N6="Trans",1,0)&amp;", 1, 1, 1, 'Technische Spalte', 0, 1,NULL, NULL,NULL,NULL)"</f>
        <v>INSERT INTO #FeedDateiSpalte VALUES (7005, 3, 'ExtraktionsDatumExtern', 'DATETIME', 7, 0, 'Zeilennummer', 0, 1, 1, 1, 'Technische Spalte', 0, 1,NULL, NULL,NULL,NULL)</v>
      </c>
    </row>
    <row r="24" spans="3:34" x14ac:dyDescent="0.2">
      <c r="C24" s="37"/>
      <c r="D24" s="37"/>
      <c r="E24" s="37"/>
      <c r="F24" s="37"/>
      <c r="G24" s="37"/>
      <c r="H24" s="37"/>
      <c r="I24" s="37"/>
      <c r="J24" s="37"/>
      <c r="K24" s="39"/>
      <c r="L24" s="43" t="s">
        <v>315</v>
      </c>
    </row>
    <row r="25" spans="3:34" x14ac:dyDescent="0.2">
      <c r="C25" s="46" t="str">
        <f t="shared" ref="C25:C88" ca="1" si="0">"!ISNULL(TXT_"&amp;INDIRECT(N$8&amp;AB$15&amp;N$9+K25)&amp;") ? SUBSTRING(TXT_"&amp;INDIRECT(N$8&amp;AB$15&amp;N$9+K25)&amp;",1,4) + ""-"" + SUBSTRING(TXT_"&amp;INDIRECT(N$8&amp;AB$15&amp;N$9+K25)&amp;",5,2) + ""-"" + SUBSTRING(TXT_"&amp;INDIRECT(N$8&amp;AB$15&amp;N$9+K25)&amp;",7,2) + "" "" + SUBSTRING(TXT_"&amp;INDIRECT(N$8&amp;AB$15&amp;N$9+K25)&amp;",9,2) + "":"" + SUBSTRING(TXT_"&amp;INDIRECT(N$8&amp;AB$15&amp;N$9+K25)&amp;", 11,2) + "":"" + SUBSTRING(TXT_"&amp;INDIRECT(N$8&amp;AB$15&amp;N$9+K25)&amp;", 13,2) : (DT_STR,4000,1252)NULL(DT_STR,4000,1252)"</f>
        <v>!ISNULL(TXT_DATENQUELLE) ? SUBSTRING(TXT_DATENQUELLE,1,4) + "-" + SUBSTRING(TXT_DATENQUELLE,5,2) + "-" + SUBSTRING(TXT_DATENQUELLE,7,2) + " " + SUBSTRING(TXT_DATENQUELLE,9,2) + ":" + SUBSTRING(TXT_DATENQUELLE, 11,2) + ":" + SUBSTRING(TXT_DATENQUELLE, 13,2) : (DT_STR,4000,1252)NULL(DT_STR,4000,1252)</v>
      </c>
      <c r="D25" s="46" t="str">
        <f t="shared" ref="D25:D88" ca="1" si="1">"!ISNULL(TXT_"&amp;INDIRECT(N$8&amp;AB$15&amp;N$9+K25)&amp;") ? SUBSTRING(TXT_"&amp;INDIRECT(N$8&amp;AB$15&amp;N$9+K25)&amp;",1,4) + ""-"" + SUBSTRING(TXT_"&amp;INDIRECT(N$8&amp;AB$15&amp;N$9+K25)&amp;",5,2) + ""-"" + SUBSTRING(TXT_"&amp;INDIRECT(N$8&amp;AB$15&amp;N$9+K25)&amp;",7,2) + "" "" + ""00:00:00.000"" : (DT_STR,4000,1252)NULL(DT_STR,4000,1252)"</f>
        <v>!ISNULL(TXT_DATENQUELLE) ? SUBSTRING(TXT_DATENQUELLE,1,4) + "-" + SUBSTRING(TXT_DATENQUELLE,5,2) + "-" + SUBSTRING(TXT_DATENQUELLE,7,2) + " " + "00:00:00.000" : (DT_STR,4000,1252)NULL(DT_STR,4000,1252)</v>
      </c>
      <c r="E25" s="46" t="str">
        <f t="shared" ref="E25:E88" ca="1" si="2">"!ISNULL(TXT_"&amp;INDIRECT(N$8&amp;AB$15&amp;N$9+K25)&amp;") ? SUBSTRING(TXT_"&amp;INDIRECT(N$8&amp;AB$15&amp;N$9+K25)&amp;",7,4) + ""-"" + SUBSTRING(TXT_"&amp;INDIRECT(N$8&amp;AB$15&amp;N$9+K25)&amp;",4,2) + ""-"" + SUBSTRING(TXT_"&amp;INDIRECT(N$8&amp;AB$15&amp;N$9+K25)&amp;",1,2) + "" "" + ""00:00:00.000"" : (DT_STR,4000,1252)NULL(DT_STR,4000,1252)"</f>
        <v>!ISNULL(TXT_DATENQUELLE) ? SUBSTRING(TXT_DATENQUELLE,7,4) + "-" + SUBSTRING(TXT_DATENQUELLE,4,2) + "-" + SUBSTRING(TXT_DATENQUELLE,1,2) + " " + "00:00:00.000" : (DT_STR,4000,1252)NULL(DT_STR,4000,1252)</v>
      </c>
      <c r="F25" s="46" t="str">
        <f t="shared" ref="F25:F88" ca="1" si="3">"!ISNULL(TXT_"&amp;INDIRECT(N$8&amp;AB$15&amp;N$9+K25)&amp;") ? SUBSTRING(TXT_"&amp;INDIRECT(N$8&amp;AB$15&amp;N$9+K25)&amp;",7,4) + ""-"" + SUBSTRING(TXT_"&amp;INDIRECT(N$8&amp;AB$15&amp;N$9+K25)&amp;",4,2) + ""-"" + SUBSTRING(TXT_"&amp;INDIRECT(N$8&amp;AB$15&amp;N$9+K25)&amp;",1,2) + "" "" + SUBSTRING(TXT_"&amp;INDIRECT(N$8&amp;AB$15&amp;N$9+K25)&amp;",12,2) + "":"" + SUBSTRING(TXT_"&amp;INDIRECT(N$8&amp;AB$15&amp;N$9+K25)&amp;",15,2) + "":00.000"" : (DT_STR,4000,1252)NULL(DT_STR,4000,1252)"</f>
        <v>!ISNULL(TXT_DATENQUELLE) ? SUBSTRING(TXT_DATENQUELLE,7,4) + "-" + SUBSTRING(TXT_DATENQUELLE,4,2) + "-" + SUBSTRING(TXT_DATENQUELLE,1,2) + " " + SUBSTRING(TXT_DATENQUELLE,12,2) + ":" + SUBSTRING(TXT_DATENQUELLE,15,2) + ":00.000" : (DT_STR,4000,1252)NULL(DT_STR,4000,1252)</v>
      </c>
      <c r="G25" s="46" t="str">
        <f t="shared" ref="G25:G88" ca="1" si="4">"!ISNULL(TXT_"&amp;INDIRECT(N$8&amp;AB$15&amp;N$9+K25)&amp;") ? SUBSTRING(TXT_"&amp;INDIRECT(N$8&amp;AB$15&amp;N$9+K25)&amp;",7,4) + ""-"" + SUBSTRING(TXT_"&amp;INDIRECT(N$8&amp;AB$15&amp;N$9+K25)&amp;",4,2) + ""-"" + SUBSTRING(TXT_"&amp;INDIRECT(N$8&amp;AB$15&amp;N$9+K25)&amp;",1,2) + "" "" + SUBSTRING(TXT_"&amp;INDIRECT(N$8&amp;AB$15&amp;N$9+K25)&amp;",12,2) + "":"" + SUBSTRING(TXT_"&amp;INDIRECT(N$8&amp;AB$15&amp;N$9+K25)&amp;",15,2) + "":"" + SUBSTRING(TXT_"&amp;INDIRECT(N$8&amp;AB$15&amp;N$9+K25)&amp;",18,2) + "".000"" : (DT_STR,4000,1252)NULL(DT_STR,4000,1252)"</f>
        <v>!ISNULL(TXT_DATENQUELLE) ? SUBSTRING(TXT_DATENQUELLE,7,4) + "-" + SUBSTRING(TXT_DATENQUELLE,4,2) + "-" + SUBSTRING(TXT_DATENQUELLE,1,2) + " " + SUBSTRING(TXT_DATENQUELLE,12,2) + ":" + SUBSTRING(TXT_DATENQUELLE,15,2) + ":" + SUBSTRING(TXT_DATENQUELLE,18,2) + ".000" : (DT_STR,4000,1252)NULL(DT_STR,4000,1252)</v>
      </c>
      <c r="H25" s="46" t="str">
        <f t="shared" ref="H25:H88" ca="1" si="5">"!ISNULL(TXT_"&amp;INDIRECT(N$8&amp;AB$15&amp;N$9+K25)&amp;") ? (TXT_"&amp;INDIRECT(N$8&amp;AB$15&amp;N$9+K25)&amp;") : (DT_STR,4000,1252)NULL(DT_STR,4000,1252)"</f>
        <v>!ISNULL(TXT_DATENQUELLE) ? (TXT_DATENQUELLE) : (DT_STR,4000,1252)NULL(DT_STR,4000,1252)</v>
      </c>
      <c r="I25" s="37" t="str">
        <f t="shared" ref="I25:I88" ca="1" si="6">IF(INDIRECT(N$8&amp;S$15&amp;N$9+K25)&lt;&gt;"DATETIME2","NULL", "'" &amp; IF(INDIRECT(N$8&amp;I$15&amp;N$9+K25)="YYYYMMDDHHMISS",C25,IF(INDIRECT(N$8&amp;I$15&amp;N$9+K25)="YYYYMMDD",D25,IF(INDIRECT(N$8&amp;I$15&amp;N$9+K25)="dd.mm.YYYY",E25,IF(INDIRECT(N$8&amp;I$15&amp;N$9+K25)="DD.MM.YYYY HH:mm",F25,IF(INDIRECT(N$8&amp;I$15&amp;N$9+K25)="DD.MM.YYYY HH:mm:SS",G25,IF(INDIRECT(N$8&amp;I$15&amp;N$9+K25)="YYYY-MM-DD HH:mm:SS",H25,IF(INDIRECT(N$8&amp;I$15&amp;N$9+K25)="YYYY-MM-DD HH:mm:SS.nnnnnnn",H25,"Undefined Date Time Format"))))))) &amp;"'")</f>
        <v>NULL</v>
      </c>
      <c r="J25" s="37"/>
      <c r="K25" s="47">
        <v>0</v>
      </c>
      <c r="L25" t="str">
        <f ca="1">IF(INDIRECT(N$8&amp;Q$15&amp;N$9+K25)+3=3,"",CONCATENATE("INSERT INTO ",$N$11," (FeedDateiId,Reihenfolge,Bezeichnung,Datentyp,Datenlaenge,Dezimalstellen,","BezeichnungBusiness,IstPrimaryKey,IstTechnischesFeld,IstObligatorisch,IstAktiv,Beschreibung,ImportFlag,IncludeInDeltaDetection,Datenquelle,CodeListe,SortierungKey, SpaltenExpression) VALUES (",$N$7,", ",INDIRECT(N$8&amp;Q$15&amp;N$9+K25)+3,",'",INDIRECT(N$8&amp;R$15&amp;N$9+K25),"','",INDIRECT(N$8&amp;S$15&amp;N$9+K25),"',",IF(ISBLANK(INDIRECT(N$8&amp;T$15&amp;N$9+K25)),0,INDIRECT(N$8&amp;T$15&amp;N$9+K25)),",",IF(ISBLANK(INDIRECT(N$8&amp;U$15&amp;N$9+K25)),"0",INDIRECT(N$8&amp;U$15&amp;N$9+K25)),",'",INDIRECT(N$8&amp;V$15&amp;N$9+K25),"',",IF(COUNTA(INDIRECT(N$8&amp;W$15&amp;N$9+K25))&lt;&gt;0,1,0),",0,",IF(INDIRECT(N$8&amp;X$15&amp;N$9+K25)="JA",1,0),",1,'",INDIRECT(N$8&amp;AA$15&amp;N$9+K25),"',",IF(INDIRECT(N$8&amp;AI$15&amp;N$9+K25)="JA",0,1),",1",IF(ISBLANK(INDIRECT(N$8&amp;AC$15&amp;N$9+K25)),",'",",'"&amp;INDIRECT(N$8&amp;AC$15&amp;N$9+K25))&amp;"'",IF(ISBLANK(INDIRECT(N$8&amp;AD$15&amp;N$9+K25)),",'",",'"&amp;INDIRECT(N$8&amp;AD$15&amp;N$9+K25))&amp;"'",IF(ISBLANK(INDIRECT(N$8&amp;AH$15&amp;N$9+K25)),",'",",'"&amp;INDIRECT(N$8&amp;AH$15&amp;N$9+K25))&amp;"'"&amp;","&amp;I25&amp;");"))</f>
        <v>INSERT INTO #FeedDateiSpalte (FeedDateiId,Reihenfolge,Bezeichnung,Datentyp,Datenlaenge,Dezimalstellen,BezeichnungBusiness,IstPrimaryKey,IstTechnischesFeld,IstObligatorisch,IstAktiv,Beschreibung,ImportFlag,IncludeInDeltaDetection,Datenquelle,CodeListe,SortierungKey, SpaltenExpression) VALUES (7005, 4,'DATENQUELLE','VARCHAR',50,0,'DATENQUELLE',0,0,1,1,'Fixwert für Datenquelle (6050 = OEV)',1,1,'','','',NULL);</v>
      </c>
    </row>
    <row r="26" spans="3:34" x14ac:dyDescent="0.2">
      <c r="C26" s="46" t="str">
        <f t="shared" ca="1" si="0"/>
        <v>!ISNULL(TXT_STANDDATUM) ? SUBSTRING(TXT_STANDDATUM,1,4) + "-" + SUBSTRING(TXT_STANDDATUM,5,2) + "-" + SUBSTRING(TXT_STANDDATUM,7,2) + " " + SUBSTRING(TXT_STANDDATUM,9,2) + ":" + SUBSTRING(TXT_STANDDATUM, 11,2) + ":" + SUBSTRING(TXT_STANDDATUM, 13,2) : (DT_STR,4000,1252)NULL(DT_STR,4000,1252)</v>
      </c>
      <c r="D26" s="46" t="str">
        <f t="shared" ca="1" si="1"/>
        <v>!ISNULL(TXT_STANDDATUM) ? SUBSTRING(TXT_STANDDATUM,1,4) + "-" + SUBSTRING(TXT_STANDDATUM,5,2) + "-" + SUBSTRING(TXT_STANDDATUM,7,2) + " " + "00:00:00.000" : (DT_STR,4000,1252)NULL(DT_STR,4000,1252)</v>
      </c>
      <c r="E26" s="46" t="str">
        <f t="shared" ca="1" si="2"/>
        <v>!ISNULL(TXT_STANDDATUM) ? SUBSTRING(TXT_STANDDATUM,7,4) + "-" + SUBSTRING(TXT_STANDDATUM,4,2) + "-" + SUBSTRING(TXT_STANDDATUM,1,2) + " " + "00:00:00.000" : (DT_STR,4000,1252)NULL(DT_STR,4000,1252)</v>
      </c>
      <c r="F26" s="46" t="str">
        <f t="shared" ca="1" si="3"/>
        <v>!ISNULL(TXT_STANDDATUM) ? SUBSTRING(TXT_STANDDATUM,7,4) + "-" + SUBSTRING(TXT_STANDDATUM,4,2) + "-" + SUBSTRING(TXT_STANDDATUM,1,2) + " " + SUBSTRING(TXT_STANDDATUM,12,2) + ":" + SUBSTRING(TXT_STANDDATUM,15,2) + ":00.000" : (DT_STR,4000,1252)NULL(DT_STR,4000,1252)</v>
      </c>
      <c r="G26" s="46" t="str">
        <f t="shared" ca="1" si="4"/>
        <v>!ISNULL(TXT_STANDDATUM) ? SUBSTRING(TXT_STANDDATUM,7,4) + "-" + SUBSTRING(TXT_STANDDATUM,4,2) + "-" + SUBSTRING(TXT_STANDDATUM,1,2) + " " + SUBSTRING(TXT_STANDDATUM,12,2) + ":" + SUBSTRING(TXT_STANDDATUM,15,2) + ":" + SUBSTRING(TXT_STANDDATUM,18,2) + ".000" : (DT_STR,4000,1252)NULL(DT_STR,4000,1252)</v>
      </c>
      <c r="H26" s="46" t="str">
        <f t="shared" ca="1" si="5"/>
        <v>!ISNULL(TXT_STANDDATUM) ? (TXT_STANDDATUM) : (DT_STR,4000,1252)NULL(DT_STR,4000,1252)</v>
      </c>
      <c r="I26" s="37" t="str">
        <f ca="1">IF(INDIRECT(N$8&amp;S$15&amp;N$9+K26)&lt;&gt;"DATETIME2","NULL", "'" &amp; IF(INDIRECT(N$8&amp;I$15&amp;N$9+K26)="YYYYMMDDHHMISS",C26,IF(INDIRECT(N$8&amp;I$15&amp;N$9+K26)="YYYYMMDD",D26,IF(INDIRECT(N$8&amp;I$15&amp;N$9+K26)="dd.mm.YYYY",E26,IF(INDIRECT(N$8&amp;I$15&amp;N$9+K26)="DD.MM.YYYY HH:mm",F26,IF(INDIRECT(N$8&amp;I$15&amp;N$9+K26)="DD.MM.YYYY HH:mm:SS",G26,IF(INDIRECT(N$8&amp;I$15&amp;N$9+K26)="YYYY-MM-DD HH:mm:SS",H26,IF(INDIRECT(N$8&amp;I$15&amp;N$9+K26)="YYYY-MM-DD HH:mm:SS.nnnnnnn",H26,"Undefined Date Time Format"))))))) &amp;"'")</f>
        <v>'!ISNULL(TXT_STANDDATUM) ? SUBSTRING(TXT_STANDDATUM,1,4) + "-" + SUBSTRING(TXT_STANDDATUM,5,2) + "-" + SUBSTRING(TXT_STANDDATUM,7,2) + " " + "00:00:00.000" : (DT_STR,4000,1252)NULL(DT_STR,4000,1252)'</v>
      </c>
      <c r="J26" s="37"/>
      <c r="K26" s="47">
        <v>1</v>
      </c>
      <c r="L26" t="str">
        <f t="shared" ref="L26:L89" ca="1" si="7">IF(INDIRECT(N$8&amp;Q$15&amp;N$9+K26)+3=3,"",CONCATENATE("INSERT INTO ",$N$11," (FeedDateiId,Reihenfolge,Bezeichnung,Datentyp,Datenlaenge,Dezimalstellen,","BezeichnungBusiness,IstPrimaryKey,IstTechnischesFeld,IstObligatorisch,IstAktiv,Beschreibung,ImportFlag,IncludeInDeltaDetection,Datenquelle,CodeListe,SortierungKey, SpaltenExpression) VALUES (",$N$7,", ",INDIRECT(N$8&amp;Q$15&amp;N$9+K26)+3,",'",INDIRECT(N$8&amp;R$15&amp;N$9+K26),"','",INDIRECT(N$8&amp;S$15&amp;N$9+K26),"',",IF(ISBLANK(INDIRECT(N$8&amp;T$15&amp;N$9+K26)),0,INDIRECT(N$8&amp;T$15&amp;N$9+K26)),",",IF(ISBLANK(INDIRECT(N$8&amp;U$15&amp;N$9+K26)),"0",INDIRECT(N$8&amp;U$15&amp;N$9+K26)),",'",INDIRECT(N$8&amp;V$15&amp;N$9+K26),"',",IF(COUNTA(INDIRECT(N$8&amp;W$15&amp;N$9+K26))&lt;&gt;0,1,0),",0,",IF(INDIRECT(N$8&amp;X$15&amp;N$9+K26)="JA",1,0),",1,'",INDIRECT(N$8&amp;AA$15&amp;N$9+K26),"',",IF(INDIRECT(N$8&amp;AI$15&amp;N$9+K26)="JA",0,1),",1",IF(ISBLANK(INDIRECT(N$8&amp;AC$15&amp;N$9+K26)),",'",",'"&amp;INDIRECT(N$8&amp;AC$15&amp;N$9+K26))&amp;"'",IF(ISBLANK(INDIRECT(N$8&amp;AD$15&amp;N$9+K26)),",'",",'"&amp;INDIRECT(N$8&amp;AD$15&amp;N$9+K26))&amp;"'",IF(ISBLANK(INDIRECT(N$8&amp;AH$15&amp;N$9+K26)),",'",",'"&amp;INDIRECT(N$8&amp;AH$15&amp;N$9+K26))&amp;"'"&amp;","&amp;I26&amp;");"))</f>
        <v>INSERT INTO #FeedDateiSpalte (FeedDateiId,Reihenfolge,Bezeichnung,Datentyp,Datenlaenge,Dezimalstellen,BezeichnungBusiness,IstPrimaryKey,IstTechnischesFeld,IstObligatorisch,IstAktiv,Beschreibung,ImportFlag,IncludeInDeltaDetection,Datenquelle,CodeListe,SortierungKey, SpaltenExpression) VALUES (7005, 5,'STANDDATUM','DATETIME2',0,0,'STANDDATUM',0,0,0,1,'Standdatum der gelieferten Daten (Extraktionsdatum). Es gibt Fälle bei denen der Zeitstempfel eingetragen wird, obwohl keine Änderung im Datensatz erfolgt ist. Da dies einge Historisierung der Datensätze im Data Hub zur Folge hätte, wird das Feld im Data Hub nicht gespeichert.',0,1,'','','','!ISNULL(TXT_STANDDATUM) ? SUBSTRING(TXT_STANDDATUM,1,4) + "-" + SUBSTRING(TXT_STANDDATUM,5,2) + "-" + SUBSTRING(TXT_STANDDATUM,7,2) + " " + "00:00:00.000" : (DT_STR,4000,1252)NULL(DT_STR,4000,1252)');</v>
      </c>
    </row>
    <row r="27" spans="3:34" x14ac:dyDescent="0.2">
      <c r="C27" s="46" t="str">
        <f t="shared" ca="1" si="0"/>
        <v>!ISNULL(TXT_OFFERTNUMMERINTERN) ? SUBSTRING(TXT_OFFERTNUMMERINTERN,1,4) + "-" + SUBSTRING(TXT_OFFERTNUMMERINTERN,5,2) + "-" + SUBSTRING(TXT_OFFERTNUMMERINTERN,7,2) + " " + SUBSTRING(TXT_OFFERTNUMMERINTERN,9,2) + ":" + SUBSTRING(TXT_OFFERTNUMMERINTERN, 11,2) + ":" + SUBSTRING(TXT_OFFERTNUMMERINTERN, 13,2) : (DT_STR,4000,1252)NULL(DT_STR,4000,1252)</v>
      </c>
      <c r="D27" s="46" t="str">
        <f t="shared" ca="1" si="1"/>
        <v>!ISNULL(TXT_OFFERTNUMMERINTERN) ? SUBSTRING(TXT_OFFERTNUMMERINTERN,1,4) + "-" + SUBSTRING(TXT_OFFERTNUMMERINTERN,5,2) + "-" + SUBSTRING(TXT_OFFERTNUMMERINTERN,7,2) + " " + "00:00:00.000" : (DT_STR,4000,1252)NULL(DT_STR,4000,1252)</v>
      </c>
      <c r="E27" s="46" t="str">
        <f t="shared" ca="1" si="2"/>
        <v>!ISNULL(TXT_OFFERTNUMMERINTERN) ? SUBSTRING(TXT_OFFERTNUMMERINTERN,7,4) + "-" + SUBSTRING(TXT_OFFERTNUMMERINTERN,4,2) + "-" + SUBSTRING(TXT_OFFERTNUMMERINTERN,1,2) + " " + "00:00:00.000" : (DT_STR,4000,1252)NULL(DT_STR,4000,1252)</v>
      </c>
      <c r="F27" s="46" t="str">
        <f t="shared" ca="1" si="3"/>
        <v>!ISNULL(TXT_OFFERTNUMMERINTERN) ? SUBSTRING(TXT_OFFERTNUMMERINTERN,7,4) + "-" + SUBSTRING(TXT_OFFERTNUMMERINTERN,4,2) + "-" + SUBSTRING(TXT_OFFERTNUMMERINTERN,1,2) + " " + SUBSTRING(TXT_OFFERTNUMMERINTERN,12,2) + ":" + SUBSTRING(TXT_OFFERTNUMMERINTERN,15,2) + ":00.000" : (DT_STR,4000,1252)NULL(DT_STR,4000,1252)</v>
      </c>
      <c r="G27" s="46" t="str">
        <f t="shared" ca="1" si="4"/>
        <v>!ISNULL(TXT_OFFERTNUMMERINTERN) ? SUBSTRING(TXT_OFFERTNUMMERINTERN,7,4) + "-" + SUBSTRING(TXT_OFFERTNUMMERINTERN,4,2) + "-" + SUBSTRING(TXT_OFFERTNUMMERINTERN,1,2) + " " + SUBSTRING(TXT_OFFERTNUMMERINTERN,12,2) + ":" + SUBSTRING(TXT_OFFERTNUMMERINTERN,15,2) + ":" + SUBSTRING(TXT_OFFERTNUMMERINTERN,18,2) + ".000" : (DT_STR,4000,1252)NULL(DT_STR,4000,1252)</v>
      </c>
      <c r="H27" s="46" t="str">
        <f t="shared" ca="1" si="5"/>
        <v>!ISNULL(TXT_OFFERTNUMMERINTERN) ? (TXT_OFFERTNUMMERINTERN) : (DT_STR,4000,1252)NULL(DT_STR,4000,1252)</v>
      </c>
      <c r="I27" s="37" t="str">
        <f t="shared" ca="1" si="6"/>
        <v>NULL</v>
      </c>
      <c r="J27" s="37"/>
      <c r="K27" s="47">
        <v>2</v>
      </c>
      <c r="L27" t="str">
        <f t="shared" ca="1" si="7"/>
        <v>INSERT INTO #FeedDateiSpalte (FeedDateiId,Reihenfolge,Bezeichnung,Datentyp,Datenlaenge,Dezimalstellen,BezeichnungBusiness,IstPrimaryKey,IstTechnischesFeld,IstObligatorisch,IstAktiv,Beschreibung,ImportFlag,IncludeInDeltaDetection,Datenquelle,CodeListe,SortierungKey, SpaltenExpression) VALUES (7005, 6,'OFFERTNUMMERINTERN','VARCHAR',50,0,'OFFERTNUMMERINTERN',1,0,1,1,'Identifikation des Antrags, zu dem der Leistungsträger gehört',1,1,'','','1 ASC',NULL);</v>
      </c>
    </row>
    <row r="28" spans="3:34" x14ac:dyDescent="0.2">
      <c r="C28" s="46" t="str">
        <f t="shared" ca="1" si="0"/>
        <v>!ISNULL(TXT_VERTRIEBSPARTNERGPNR) ? SUBSTRING(TXT_VERTRIEBSPARTNERGPNR,1,4) + "-" + SUBSTRING(TXT_VERTRIEBSPARTNERGPNR,5,2) + "-" + SUBSTRING(TXT_VERTRIEBSPARTNERGPNR,7,2) + " " + SUBSTRING(TXT_VERTRIEBSPARTNERGPNR,9,2) + ":" + SUBSTRING(TXT_VERTRIEBSPARTNERGPNR, 11,2) + ":" + SUBSTRING(TXT_VERTRIEBSPARTNERGPNR, 13,2) : (DT_STR,4000,1252)NULL(DT_STR,4000,1252)</v>
      </c>
      <c r="D28" s="46" t="str">
        <f t="shared" ca="1" si="1"/>
        <v>!ISNULL(TXT_VERTRIEBSPARTNERGPNR) ? SUBSTRING(TXT_VERTRIEBSPARTNERGPNR,1,4) + "-" + SUBSTRING(TXT_VERTRIEBSPARTNERGPNR,5,2) + "-" + SUBSTRING(TXT_VERTRIEBSPARTNERGPNR,7,2) + " " + "00:00:00.000" : (DT_STR,4000,1252)NULL(DT_STR,4000,1252)</v>
      </c>
      <c r="E28" s="46" t="str">
        <f t="shared" ca="1" si="2"/>
        <v>!ISNULL(TXT_VERTRIEBSPARTNERGPNR) ? SUBSTRING(TXT_VERTRIEBSPARTNERGPNR,7,4) + "-" + SUBSTRING(TXT_VERTRIEBSPARTNERGPNR,4,2) + "-" + SUBSTRING(TXT_VERTRIEBSPARTNERGPNR,1,2) + " " + "00:00:00.000" : (DT_STR,4000,1252)NULL(DT_STR,4000,1252)</v>
      </c>
      <c r="F28" s="46" t="str">
        <f t="shared" ca="1" si="3"/>
        <v>!ISNULL(TXT_VERTRIEBSPARTNERGPNR) ? SUBSTRING(TXT_VERTRIEBSPARTNERGPNR,7,4) + "-" + SUBSTRING(TXT_VERTRIEBSPARTNERGPNR,4,2) + "-" + SUBSTRING(TXT_VERTRIEBSPARTNERGPNR,1,2) + " " + SUBSTRING(TXT_VERTRIEBSPARTNERGPNR,12,2) + ":" + SUBSTRING(TXT_VERTRIEBSPARTNERGPNR,15,2) + ":00.000" : (DT_STR,4000,1252)NULL(DT_STR,4000,1252)</v>
      </c>
      <c r="G28" s="46" t="str">
        <f t="shared" ca="1" si="4"/>
        <v>!ISNULL(TXT_VERTRIEBSPARTNERGPNR) ? SUBSTRING(TXT_VERTRIEBSPARTNERGPNR,7,4) + "-" + SUBSTRING(TXT_VERTRIEBSPARTNERGPNR,4,2) + "-" + SUBSTRING(TXT_VERTRIEBSPARTNERGPNR,1,2) + " " + SUBSTRING(TXT_VERTRIEBSPARTNERGPNR,12,2) + ":" + SUBSTRING(TXT_VERTRIEBSPARTNERGPNR,15,2) + ":" + SUBSTRING(TXT_VERTRIEBSPARTNERGPNR,18,2) + ".000" : (DT_STR,4000,1252)NULL(DT_STR,4000,1252)</v>
      </c>
      <c r="H28" s="46" t="str">
        <f t="shared" ca="1" si="5"/>
        <v>!ISNULL(TXT_VERTRIEBSPARTNERGPNR) ? (TXT_VERTRIEBSPARTNERGPNR) : (DT_STR,4000,1252)NULL(DT_STR,4000,1252)</v>
      </c>
      <c r="I28" s="37" t="str">
        <f t="shared" ca="1" si="6"/>
        <v>NULL</v>
      </c>
      <c r="J28" s="37"/>
      <c r="K28" s="47">
        <v>3</v>
      </c>
      <c r="L28" t="str">
        <f t="shared" ca="1" si="7"/>
        <v>INSERT INTO #FeedDateiSpalte (FeedDateiId,Reihenfolge,Bezeichnung,Datentyp,Datenlaenge,Dezimalstellen,BezeichnungBusiness,IstPrimaryKey,IstTechnischesFeld,IstObligatorisch,IstAktiv,Beschreibung,ImportFlag,IncludeInDeltaDetection,Datenquelle,CodeListe,SortierungKey, SpaltenExpression) VALUES (7005, 7,'VERTRIEBSPARTNERGPNR','VARCHAR',50,0,'VERTRIEBSPARTNERGPNR',1,0,1,1,'GPNR des Leistungsträgers',1,1,'','','2 ASC',NULL);</v>
      </c>
    </row>
    <row r="29" spans="3:34" x14ac:dyDescent="0.2">
      <c r="C29" s="46" t="str">
        <f t="shared" ca="1" si="0"/>
        <v>!ISNULL(TXT_FALLCODE) ? SUBSTRING(TXT_FALLCODE,1,4) + "-" + SUBSTRING(TXT_FALLCODE,5,2) + "-" + SUBSTRING(TXT_FALLCODE,7,2) + " " + SUBSTRING(TXT_FALLCODE,9,2) + ":" + SUBSTRING(TXT_FALLCODE, 11,2) + ":" + SUBSTRING(TXT_FALLCODE, 13,2) : (DT_STR,4000,1252)NULL(DT_STR,4000,1252)</v>
      </c>
      <c r="D29" s="46" t="str">
        <f t="shared" ca="1" si="1"/>
        <v>!ISNULL(TXT_FALLCODE) ? SUBSTRING(TXT_FALLCODE,1,4) + "-" + SUBSTRING(TXT_FALLCODE,5,2) + "-" + SUBSTRING(TXT_FALLCODE,7,2) + " " + "00:00:00.000" : (DT_STR,4000,1252)NULL(DT_STR,4000,1252)</v>
      </c>
      <c r="E29" s="46" t="str">
        <f t="shared" ca="1" si="2"/>
        <v>!ISNULL(TXT_FALLCODE) ? SUBSTRING(TXT_FALLCODE,7,4) + "-" + SUBSTRING(TXT_FALLCODE,4,2) + "-" + SUBSTRING(TXT_FALLCODE,1,2) + " " + "00:00:00.000" : (DT_STR,4000,1252)NULL(DT_STR,4000,1252)</v>
      </c>
      <c r="F29" s="46" t="str">
        <f t="shared" ca="1" si="3"/>
        <v>!ISNULL(TXT_FALLCODE) ? SUBSTRING(TXT_FALLCODE,7,4) + "-" + SUBSTRING(TXT_FALLCODE,4,2) + "-" + SUBSTRING(TXT_FALLCODE,1,2) + " " + SUBSTRING(TXT_FALLCODE,12,2) + ":" + SUBSTRING(TXT_FALLCODE,15,2) + ":00.000" : (DT_STR,4000,1252)NULL(DT_STR,4000,1252)</v>
      </c>
      <c r="G29" s="46" t="str">
        <f t="shared" ca="1" si="4"/>
        <v>!ISNULL(TXT_FALLCODE) ? SUBSTRING(TXT_FALLCODE,7,4) + "-" + SUBSTRING(TXT_FALLCODE,4,2) + "-" + SUBSTRING(TXT_FALLCODE,1,2) + " " + SUBSTRING(TXT_FALLCODE,12,2) + ":" + SUBSTRING(TXT_FALLCODE,15,2) + ":" + SUBSTRING(TXT_FALLCODE,18,2) + ".000" : (DT_STR,4000,1252)NULL(DT_STR,4000,1252)</v>
      </c>
      <c r="H29" s="46" t="str">
        <f t="shared" ca="1" si="5"/>
        <v>!ISNULL(TXT_FALLCODE) ? (TXT_FALLCODE) : (DT_STR,4000,1252)NULL(DT_STR,4000,1252)</v>
      </c>
      <c r="I29" s="37" t="str">
        <f t="shared" ca="1" si="6"/>
        <v>NULL</v>
      </c>
      <c r="J29" s="37"/>
      <c r="K29" s="47">
        <v>4</v>
      </c>
      <c r="L29" t="str">
        <f t="shared" ca="1" si="7"/>
        <v>INSERT INTO #FeedDateiSpalte (FeedDateiId,Reihenfolge,Bezeichnung,Datentyp,Datenlaenge,Dezimalstellen,BezeichnungBusiness,IstPrimaryKey,IstTechnischesFeld,IstObligatorisch,IstAktiv,Beschreibung,ImportFlag,IncludeInDeltaDetection,Datenquelle,CodeListe,SortierungKey, SpaltenExpression) VALUES (7005, 8,'FALLCODE','INT',0,0,'FALLCODE',0,0,0,1,'Fallcode (mit Provfia nicht mehr verwendet)',1,1,'TABE','EC3201','',NULL);</v>
      </c>
    </row>
    <row r="30" spans="3:34" x14ac:dyDescent="0.2">
      <c r="C30" s="46" t="str">
        <f t="shared" ca="1" si="0"/>
        <v>!ISNULL(TXT_PROVISIONSANTEIL) ? SUBSTRING(TXT_PROVISIONSANTEIL,1,4) + "-" + SUBSTRING(TXT_PROVISIONSANTEIL,5,2) + "-" + SUBSTRING(TXT_PROVISIONSANTEIL,7,2) + " " + SUBSTRING(TXT_PROVISIONSANTEIL,9,2) + ":" + SUBSTRING(TXT_PROVISIONSANTEIL, 11,2) + ":" + SUBSTRING(TXT_PROVISIONSANTEIL, 13,2) : (DT_STR,4000,1252)NULL(DT_STR,4000,1252)</v>
      </c>
      <c r="D30" s="46" t="str">
        <f t="shared" ca="1" si="1"/>
        <v>!ISNULL(TXT_PROVISIONSANTEIL) ? SUBSTRING(TXT_PROVISIONSANTEIL,1,4) + "-" + SUBSTRING(TXT_PROVISIONSANTEIL,5,2) + "-" + SUBSTRING(TXT_PROVISIONSANTEIL,7,2) + " " + "00:00:00.000" : (DT_STR,4000,1252)NULL(DT_STR,4000,1252)</v>
      </c>
      <c r="E30" s="46" t="str">
        <f t="shared" ca="1" si="2"/>
        <v>!ISNULL(TXT_PROVISIONSANTEIL) ? SUBSTRING(TXT_PROVISIONSANTEIL,7,4) + "-" + SUBSTRING(TXT_PROVISIONSANTEIL,4,2) + "-" + SUBSTRING(TXT_PROVISIONSANTEIL,1,2) + " " + "00:00:00.000" : (DT_STR,4000,1252)NULL(DT_STR,4000,1252)</v>
      </c>
      <c r="F30" s="46" t="str">
        <f t="shared" ca="1" si="3"/>
        <v>!ISNULL(TXT_PROVISIONSANTEIL) ? SUBSTRING(TXT_PROVISIONSANTEIL,7,4) + "-" + SUBSTRING(TXT_PROVISIONSANTEIL,4,2) + "-" + SUBSTRING(TXT_PROVISIONSANTEIL,1,2) + " " + SUBSTRING(TXT_PROVISIONSANTEIL,12,2) + ":" + SUBSTRING(TXT_PROVISIONSANTEIL,15,2) + ":00.000" : (DT_STR,4000,1252)NULL(DT_STR,4000,1252)</v>
      </c>
      <c r="G30" s="46" t="str">
        <f t="shared" ca="1" si="4"/>
        <v>!ISNULL(TXT_PROVISIONSANTEIL) ? SUBSTRING(TXT_PROVISIONSANTEIL,7,4) + "-" + SUBSTRING(TXT_PROVISIONSANTEIL,4,2) + "-" + SUBSTRING(TXT_PROVISIONSANTEIL,1,2) + " " + SUBSTRING(TXT_PROVISIONSANTEIL,12,2) + ":" + SUBSTRING(TXT_PROVISIONSANTEIL,15,2) + ":" + SUBSTRING(TXT_PROVISIONSANTEIL,18,2) + ".000" : (DT_STR,4000,1252)NULL(DT_STR,4000,1252)</v>
      </c>
      <c r="H30" s="46" t="str">
        <f t="shared" ca="1" si="5"/>
        <v>!ISNULL(TXT_PROVISIONSANTEIL) ? (TXT_PROVISIONSANTEIL) : (DT_STR,4000,1252)NULL(DT_STR,4000,1252)</v>
      </c>
      <c r="I30" s="37" t="str">
        <f t="shared" ca="1" si="6"/>
        <v>NULL</v>
      </c>
      <c r="J30" s="37"/>
      <c r="K30" s="47">
        <v>5</v>
      </c>
      <c r="L30" t="str">
        <f t="shared" ca="1" si="7"/>
        <v>INSERT INTO #FeedDateiSpalte (FeedDateiId,Reihenfolge,Bezeichnung,Datentyp,Datenlaenge,Dezimalstellen,BezeichnungBusiness,IstPrimaryKey,IstTechnischesFeld,IstObligatorisch,IstAktiv,Beschreibung,ImportFlag,IncludeInDeltaDetection,Datenquelle,CodeListe,SortierungKey, SpaltenExpression) VALUES (7005, 9,'PROVISIONSANTEIL','NUMERIC',38,13,'PROVISIONSANTEIL',0,0,0,1,'Provisionsanteil',1,1,'','','',NULL);</v>
      </c>
    </row>
    <row r="31" spans="3:34" x14ac:dyDescent="0.2">
      <c r="C31" s="46" t="str">
        <f t="shared" ca="1" si="0"/>
        <v>!ISNULL(TXT_LEISTUNGSTRAEGERART) ? SUBSTRING(TXT_LEISTUNGSTRAEGERART,1,4) + "-" + SUBSTRING(TXT_LEISTUNGSTRAEGERART,5,2) + "-" + SUBSTRING(TXT_LEISTUNGSTRAEGERART,7,2) + " " + SUBSTRING(TXT_LEISTUNGSTRAEGERART,9,2) + ":" + SUBSTRING(TXT_LEISTUNGSTRAEGERART, 11,2) + ":" + SUBSTRING(TXT_LEISTUNGSTRAEGERART, 13,2) : (DT_STR,4000,1252)NULL(DT_STR,4000,1252)</v>
      </c>
      <c r="D31" s="46" t="str">
        <f t="shared" ca="1" si="1"/>
        <v>!ISNULL(TXT_LEISTUNGSTRAEGERART) ? SUBSTRING(TXT_LEISTUNGSTRAEGERART,1,4) + "-" + SUBSTRING(TXT_LEISTUNGSTRAEGERART,5,2) + "-" + SUBSTRING(TXT_LEISTUNGSTRAEGERART,7,2) + " " + "00:00:00.000" : (DT_STR,4000,1252)NULL(DT_STR,4000,1252)</v>
      </c>
      <c r="E31" s="46" t="str">
        <f t="shared" ca="1" si="2"/>
        <v>!ISNULL(TXT_LEISTUNGSTRAEGERART) ? SUBSTRING(TXT_LEISTUNGSTRAEGERART,7,4) + "-" + SUBSTRING(TXT_LEISTUNGSTRAEGERART,4,2) + "-" + SUBSTRING(TXT_LEISTUNGSTRAEGERART,1,2) + " " + "00:00:00.000" : (DT_STR,4000,1252)NULL(DT_STR,4000,1252)</v>
      </c>
      <c r="F31" s="46" t="str">
        <f t="shared" ca="1" si="3"/>
        <v>!ISNULL(TXT_LEISTUNGSTRAEGERART) ? SUBSTRING(TXT_LEISTUNGSTRAEGERART,7,4) + "-" + SUBSTRING(TXT_LEISTUNGSTRAEGERART,4,2) + "-" + SUBSTRING(TXT_LEISTUNGSTRAEGERART,1,2) + " " + SUBSTRING(TXT_LEISTUNGSTRAEGERART,12,2) + ":" + SUBSTRING(TXT_LEISTUNGSTRAEGERART,15,2) + ":00.000" : (DT_STR,4000,1252)NULL(DT_STR,4000,1252)</v>
      </c>
      <c r="G31" s="46" t="str">
        <f t="shared" ca="1" si="4"/>
        <v>!ISNULL(TXT_LEISTUNGSTRAEGERART) ? SUBSTRING(TXT_LEISTUNGSTRAEGERART,7,4) + "-" + SUBSTRING(TXT_LEISTUNGSTRAEGERART,4,2) + "-" + SUBSTRING(TXT_LEISTUNGSTRAEGERART,1,2) + " " + SUBSTRING(TXT_LEISTUNGSTRAEGERART,12,2) + ":" + SUBSTRING(TXT_LEISTUNGSTRAEGERART,15,2) + ":" + SUBSTRING(TXT_LEISTUNGSTRAEGERART,18,2) + ".000" : (DT_STR,4000,1252)NULL(DT_STR,4000,1252)</v>
      </c>
      <c r="H31" s="46" t="str">
        <f t="shared" ca="1" si="5"/>
        <v>!ISNULL(TXT_LEISTUNGSTRAEGERART) ? (TXT_LEISTUNGSTRAEGERART) : (DT_STR,4000,1252)NULL(DT_STR,4000,1252)</v>
      </c>
      <c r="I31" s="37" t="str">
        <f t="shared" ca="1" si="6"/>
        <v>NULL</v>
      </c>
      <c r="J31" s="37"/>
      <c r="K31" s="47">
        <v>6</v>
      </c>
      <c r="L31" t="str">
        <f t="shared" ca="1" si="7"/>
        <v>INSERT INTO #FeedDateiSpalte (FeedDateiId,Reihenfolge,Bezeichnung,Datentyp,Datenlaenge,Dezimalstellen,BezeichnungBusiness,IstPrimaryKey,IstTechnischesFeld,IstObligatorisch,IstAktiv,Beschreibung,ImportFlag,IncludeInDeltaDetection,Datenquelle,CodeListe,SortierungKey, SpaltenExpression) VALUES (7005, 10,'LEISTUNGSTRAEGERART','INT',0,0,'LEISTUNGSTRAEGERART',1,0,1,1,'Leistungsträgerartart nach Einführung Provfia(1 = BLT, 20 = Haupt-ALT, 21 = Neben-ALT)',1,1,'','','3 ASC',NULL);</v>
      </c>
    </row>
    <row r="32" spans="3:34" x14ac:dyDescent="0.2">
      <c r="C32" s="46" t="str">
        <f t="shared" ca="1" si="0"/>
        <v>!ISNULL(TXT_) ? SUBSTRING(TXT_,1,4) + "-" + SUBSTRING(TXT_,5,2) + "-" + SUBSTRING(TXT_,7,2) + " " + SUBSTRING(TXT_,9,2) + ":" + SUBSTRING(TXT_, 11,2) + ":" + SUBSTRING(TXT_, 13,2) : (DT_STR,4000,1252)NULL(DT_STR,4000,1252)</v>
      </c>
      <c r="D32" s="46" t="str">
        <f t="shared" ca="1" si="1"/>
        <v>!ISNULL(TXT_) ? SUBSTRING(TXT_,1,4) + "-" + SUBSTRING(TXT_,5,2) + "-" + SUBSTRING(TXT_,7,2) + " " + "00:00:00.000" : (DT_STR,4000,1252)NULL(DT_STR,4000,1252)</v>
      </c>
      <c r="E32" s="46" t="str">
        <f t="shared" ca="1" si="2"/>
        <v>!ISNULL(TXT_) ? SUBSTRING(TXT_,7,4) + "-" + SUBSTRING(TXT_,4,2) + "-" + SUBSTRING(TXT_,1,2) + " " + "00:00:00.000" : (DT_STR,4000,1252)NULL(DT_STR,4000,1252)</v>
      </c>
      <c r="F32" s="46" t="str">
        <f t="shared" ca="1" si="3"/>
        <v>!ISNULL(TXT_) ? SUBSTRING(TXT_,7,4) + "-" + SUBSTRING(TXT_,4,2) + "-" + SUBSTRING(TXT_,1,2) + " " + SUBSTRING(TXT_,12,2) + ":" + SUBSTRING(TXT_,15,2) + ":00.000" : (DT_STR,4000,1252)NULL(DT_STR,4000,1252)</v>
      </c>
      <c r="G32" s="46" t="str">
        <f t="shared" ca="1" si="4"/>
        <v>!ISNULL(TXT_) ? SUBSTRING(TXT_,7,4) + "-" + SUBSTRING(TXT_,4,2) + "-" + SUBSTRING(TXT_,1,2) + " " + SUBSTRING(TXT_,12,2) + ":" + SUBSTRING(TXT_,15,2) + ":" + SUBSTRING(TXT_,18,2) + ".000" : (DT_STR,4000,1252)NULL(DT_STR,4000,1252)</v>
      </c>
      <c r="H32" s="46" t="str">
        <f t="shared" ca="1" si="5"/>
        <v>!ISNULL(TXT_) ? (TXT_) : (DT_STR,4000,1252)NULL(DT_STR,4000,1252)</v>
      </c>
      <c r="I32" s="37" t="str">
        <f t="shared" ca="1" si="6"/>
        <v>NULL</v>
      </c>
      <c r="J32" s="37"/>
      <c r="K32" s="47">
        <v>7</v>
      </c>
      <c r="L32" t="str">
        <f t="shared" ca="1" si="7"/>
        <v/>
      </c>
    </row>
    <row r="33" spans="3:12" x14ac:dyDescent="0.2">
      <c r="C33" s="46" t="str">
        <f t="shared" ca="1" si="0"/>
        <v>!ISNULL(TXT_) ? SUBSTRING(TXT_,1,4) + "-" + SUBSTRING(TXT_,5,2) + "-" + SUBSTRING(TXT_,7,2) + " " + SUBSTRING(TXT_,9,2) + ":" + SUBSTRING(TXT_, 11,2) + ":" + SUBSTRING(TXT_, 13,2) : (DT_STR,4000,1252)NULL(DT_STR,4000,1252)</v>
      </c>
      <c r="D33" s="46" t="str">
        <f t="shared" ca="1" si="1"/>
        <v>!ISNULL(TXT_) ? SUBSTRING(TXT_,1,4) + "-" + SUBSTRING(TXT_,5,2) + "-" + SUBSTRING(TXT_,7,2) + " " + "00:00:00.000" : (DT_STR,4000,1252)NULL(DT_STR,4000,1252)</v>
      </c>
      <c r="E33" s="46" t="str">
        <f t="shared" ca="1" si="2"/>
        <v>!ISNULL(TXT_) ? SUBSTRING(TXT_,7,4) + "-" + SUBSTRING(TXT_,4,2) + "-" + SUBSTRING(TXT_,1,2) + " " + "00:00:00.000" : (DT_STR,4000,1252)NULL(DT_STR,4000,1252)</v>
      </c>
      <c r="F33" s="46" t="str">
        <f t="shared" ca="1" si="3"/>
        <v>!ISNULL(TXT_) ? SUBSTRING(TXT_,7,4) + "-" + SUBSTRING(TXT_,4,2) + "-" + SUBSTRING(TXT_,1,2) + " " + SUBSTRING(TXT_,12,2) + ":" + SUBSTRING(TXT_,15,2) + ":00.000" : (DT_STR,4000,1252)NULL(DT_STR,4000,1252)</v>
      </c>
      <c r="G33" s="46" t="str">
        <f t="shared" ca="1" si="4"/>
        <v>!ISNULL(TXT_) ? SUBSTRING(TXT_,7,4) + "-" + SUBSTRING(TXT_,4,2) + "-" + SUBSTRING(TXT_,1,2) + " " + SUBSTRING(TXT_,12,2) + ":" + SUBSTRING(TXT_,15,2) + ":" + SUBSTRING(TXT_,18,2) + ".000" : (DT_STR,4000,1252)NULL(DT_STR,4000,1252)</v>
      </c>
      <c r="H33" s="46" t="str">
        <f t="shared" ca="1" si="5"/>
        <v>!ISNULL(TXT_) ? (TXT_) : (DT_STR,4000,1252)NULL(DT_STR,4000,1252)</v>
      </c>
      <c r="I33" s="37" t="str">
        <f ca="1">IF(INDIRECT(N$8&amp;S$15&amp;N$9+K33)&lt;&gt;"DATETIME2","NULL", "'" &amp; IF(INDIRECT(N$8&amp;I$15&amp;N$9+K33)="YYYYMMDDHHMISS",C33,IF(INDIRECT(N$8&amp;I$15&amp;N$9+K33)="YYYYMMDD",D33,IF(INDIRECT(N$8&amp;I$15&amp;N$9+K33)="dd.mm.YYYY",E33,IF(INDIRECT(N$8&amp;I$15&amp;N$9+K33)="DD.MM.YYYY HH:mm",F33,IF(INDIRECT(N$8&amp;I$15&amp;N$9+K33)="DD.MM.YYYY HH:mm:SS",G33,IF(INDIRECT(N$8&amp;I$15&amp;N$9+K33)="YYYY-MM-DD HH:mm:SS",H33,IF(INDIRECT(N$8&amp;I$15&amp;N$9+K33)="YYYY-MM-DD HH:mm:SS.nnnnnnn",H33,"Undefined Date Time Format"))))))) &amp;"'")</f>
        <v>NULL</v>
      </c>
      <c r="J33" s="37"/>
      <c r="K33" s="47">
        <v>8</v>
      </c>
      <c r="L33" t="str">
        <f t="shared" ca="1" si="7"/>
        <v/>
      </c>
    </row>
    <row r="34" spans="3:12" x14ac:dyDescent="0.2">
      <c r="C34" s="46" t="str">
        <f t="shared" ca="1" si="0"/>
        <v>!ISNULL(TXT_) ? SUBSTRING(TXT_,1,4) + "-" + SUBSTRING(TXT_,5,2) + "-" + SUBSTRING(TXT_,7,2) + " " + SUBSTRING(TXT_,9,2) + ":" + SUBSTRING(TXT_, 11,2) + ":" + SUBSTRING(TXT_, 13,2) : (DT_STR,4000,1252)NULL(DT_STR,4000,1252)</v>
      </c>
      <c r="D34" s="46" t="str">
        <f t="shared" ca="1" si="1"/>
        <v>!ISNULL(TXT_) ? SUBSTRING(TXT_,1,4) + "-" + SUBSTRING(TXT_,5,2) + "-" + SUBSTRING(TXT_,7,2) + " " + "00:00:00.000" : (DT_STR,4000,1252)NULL(DT_STR,4000,1252)</v>
      </c>
      <c r="E34" s="46" t="str">
        <f t="shared" ca="1" si="2"/>
        <v>!ISNULL(TXT_) ? SUBSTRING(TXT_,7,4) + "-" + SUBSTRING(TXT_,4,2) + "-" + SUBSTRING(TXT_,1,2) + " " + "00:00:00.000" : (DT_STR,4000,1252)NULL(DT_STR,4000,1252)</v>
      </c>
      <c r="F34" s="46" t="str">
        <f t="shared" ca="1" si="3"/>
        <v>!ISNULL(TXT_) ? SUBSTRING(TXT_,7,4) + "-" + SUBSTRING(TXT_,4,2) + "-" + SUBSTRING(TXT_,1,2) + " " + SUBSTRING(TXT_,12,2) + ":" + SUBSTRING(TXT_,15,2) + ":00.000" : (DT_STR,4000,1252)NULL(DT_STR,4000,1252)</v>
      </c>
      <c r="G34" s="46" t="str">
        <f t="shared" ca="1" si="4"/>
        <v>!ISNULL(TXT_) ? SUBSTRING(TXT_,7,4) + "-" + SUBSTRING(TXT_,4,2) + "-" + SUBSTRING(TXT_,1,2) + " " + SUBSTRING(TXT_,12,2) + ":" + SUBSTRING(TXT_,15,2) + ":" + SUBSTRING(TXT_,18,2) + ".000" : (DT_STR,4000,1252)NULL(DT_STR,4000,1252)</v>
      </c>
      <c r="H34" s="46" t="str">
        <f t="shared" ca="1" si="5"/>
        <v>!ISNULL(TXT_) ? (TXT_) : (DT_STR,4000,1252)NULL(DT_STR,4000,1252)</v>
      </c>
      <c r="I34" s="37" t="str">
        <f t="shared" ca="1" si="6"/>
        <v>NULL</v>
      </c>
      <c r="J34" s="37"/>
      <c r="K34" s="47">
        <v>9</v>
      </c>
      <c r="L34" t="str">
        <f t="shared" ca="1" si="7"/>
        <v/>
      </c>
    </row>
    <row r="35" spans="3:12" x14ac:dyDescent="0.2">
      <c r="C35" s="46" t="str">
        <f t="shared" ca="1" si="0"/>
        <v>!ISNULL(TXT_) ? SUBSTRING(TXT_,1,4) + "-" + SUBSTRING(TXT_,5,2) + "-" + SUBSTRING(TXT_,7,2) + " " + SUBSTRING(TXT_,9,2) + ":" + SUBSTRING(TXT_, 11,2) + ":" + SUBSTRING(TXT_, 13,2) : (DT_STR,4000,1252)NULL(DT_STR,4000,1252)</v>
      </c>
      <c r="D35" s="46" t="str">
        <f t="shared" ca="1" si="1"/>
        <v>!ISNULL(TXT_) ? SUBSTRING(TXT_,1,4) + "-" + SUBSTRING(TXT_,5,2) + "-" + SUBSTRING(TXT_,7,2) + " " + "00:00:00.000" : (DT_STR,4000,1252)NULL(DT_STR,4000,1252)</v>
      </c>
      <c r="E35" s="46" t="str">
        <f t="shared" ca="1" si="2"/>
        <v>!ISNULL(TXT_) ? SUBSTRING(TXT_,7,4) + "-" + SUBSTRING(TXT_,4,2) + "-" + SUBSTRING(TXT_,1,2) + " " + "00:00:00.000" : (DT_STR,4000,1252)NULL(DT_STR,4000,1252)</v>
      </c>
      <c r="F35" s="46" t="str">
        <f t="shared" ca="1" si="3"/>
        <v>!ISNULL(TXT_) ? SUBSTRING(TXT_,7,4) + "-" + SUBSTRING(TXT_,4,2) + "-" + SUBSTRING(TXT_,1,2) + " " + SUBSTRING(TXT_,12,2) + ":" + SUBSTRING(TXT_,15,2) + ":00.000" : (DT_STR,4000,1252)NULL(DT_STR,4000,1252)</v>
      </c>
      <c r="G35" s="46" t="str">
        <f t="shared" ca="1" si="4"/>
        <v>!ISNULL(TXT_) ? SUBSTRING(TXT_,7,4) + "-" + SUBSTRING(TXT_,4,2) + "-" + SUBSTRING(TXT_,1,2) + " " + SUBSTRING(TXT_,12,2) + ":" + SUBSTRING(TXT_,15,2) + ":" + SUBSTRING(TXT_,18,2) + ".000" : (DT_STR,4000,1252)NULL(DT_STR,4000,1252)</v>
      </c>
      <c r="H35" s="46" t="str">
        <f t="shared" ca="1" si="5"/>
        <v>!ISNULL(TXT_) ? (TXT_) : (DT_STR,4000,1252)NULL(DT_STR,4000,1252)</v>
      </c>
      <c r="I35" s="37" t="str">
        <f t="shared" ca="1" si="6"/>
        <v>NULL</v>
      </c>
      <c r="J35" s="37"/>
      <c r="K35" s="47">
        <v>10</v>
      </c>
      <c r="L35" t="str">
        <f t="shared" ca="1" si="7"/>
        <v/>
      </c>
    </row>
    <row r="36" spans="3:12" x14ac:dyDescent="0.2">
      <c r="C36" s="46" t="str">
        <f t="shared" ca="1" si="0"/>
        <v>!ISNULL(TXT_) ? SUBSTRING(TXT_,1,4) + "-" + SUBSTRING(TXT_,5,2) + "-" + SUBSTRING(TXT_,7,2) + " " + SUBSTRING(TXT_,9,2) + ":" + SUBSTRING(TXT_, 11,2) + ":" + SUBSTRING(TXT_, 13,2) : (DT_STR,4000,1252)NULL(DT_STR,4000,1252)</v>
      </c>
      <c r="D36" s="46" t="str">
        <f t="shared" ca="1" si="1"/>
        <v>!ISNULL(TXT_) ? SUBSTRING(TXT_,1,4) + "-" + SUBSTRING(TXT_,5,2) + "-" + SUBSTRING(TXT_,7,2) + " " + "00:00:00.000" : (DT_STR,4000,1252)NULL(DT_STR,4000,1252)</v>
      </c>
      <c r="E36" s="46" t="str">
        <f t="shared" ca="1" si="2"/>
        <v>!ISNULL(TXT_) ? SUBSTRING(TXT_,7,4) + "-" + SUBSTRING(TXT_,4,2) + "-" + SUBSTRING(TXT_,1,2) + " " + "00:00:00.000" : (DT_STR,4000,1252)NULL(DT_STR,4000,1252)</v>
      </c>
      <c r="F36" s="46" t="str">
        <f t="shared" ca="1" si="3"/>
        <v>!ISNULL(TXT_) ? SUBSTRING(TXT_,7,4) + "-" + SUBSTRING(TXT_,4,2) + "-" + SUBSTRING(TXT_,1,2) + " " + SUBSTRING(TXT_,12,2) + ":" + SUBSTRING(TXT_,15,2) + ":00.000" : (DT_STR,4000,1252)NULL(DT_STR,4000,1252)</v>
      </c>
      <c r="G36" s="46" t="str">
        <f t="shared" ca="1" si="4"/>
        <v>!ISNULL(TXT_) ? SUBSTRING(TXT_,7,4) + "-" + SUBSTRING(TXT_,4,2) + "-" + SUBSTRING(TXT_,1,2) + " " + SUBSTRING(TXT_,12,2) + ":" + SUBSTRING(TXT_,15,2) + ":" + SUBSTRING(TXT_,18,2) + ".000" : (DT_STR,4000,1252)NULL(DT_STR,4000,1252)</v>
      </c>
      <c r="H36" s="46" t="str">
        <f t="shared" ca="1" si="5"/>
        <v>!ISNULL(TXT_) ? (TXT_) : (DT_STR,4000,1252)NULL(DT_STR,4000,1252)</v>
      </c>
      <c r="I36" s="37" t="str">
        <f t="shared" ca="1" si="6"/>
        <v>NULL</v>
      </c>
      <c r="J36" s="37"/>
      <c r="K36" s="47">
        <v>11</v>
      </c>
      <c r="L36" t="str">
        <f t="shared" ca="1" si="7"/>
        <v/>
      </c>
    </row>
    <row r="37" spans="3:12" x14ac:dyDescent="0.2">
      <c r="C37" s="46" t="str">
        <f t="shared" ca="1" si="0"/>
        <v>!ISNULL(TXT_) ? SUBSTRING(TXT_,1,4) + "-" + SUBSTRING(TXT_,5,2) + "-" + SUBSTRING(TXT_,7,2) + " " + SUBSTRING(TXT_,9,2) + ":" + SUBSTRING(TXT_, 11,2) + ":" + SUBSTRING(TXT_, 13,2) : (DT_STR,4000,1252)NULL(DT_STR,4000,1252)</v>
      </c>
      <c r="D37" s="46" t="str">
        <f t="shared" ca="1" si="1"/>
        <v>!ISNULL(TXT_) ? SUBSTRING(TXT_,1,4) + "-" + SUBSTRING(TXT_,5,2) + "-" + SUBSTRING(TXT_,7,2) + " " + "00:00:00.000" : (DT_STR,4000,1252)NULL(DT_STR,4000,1252)</v>
      </c>
      <c r="E37" s="46" t="str">
        <f t="shared" ca="1" si="2"/>
        <v>!ISNULL(TXT_) ? SUBSTRING(TXT_,7,4) + "-" + SUBSTRING(TXT_,4,2) + "-" + SUBSTRING(TXT_,1,2) + " " + "00:00:00.000" : (DT_STR,4000,1252)NULL(DT_STR,4000,1252)</v>
      </c>
      <c r="F37" s="46" t="str">
        <f t="shared" ca="1" si="3"/>
        <v>!ISNULL(TXT_) ? SUBSTRING(TXT_,7,4) + "-" + SUBSTRING(TXT_,4,2) + "-" + SUBSTRING(TXT_,1,2) + " " + SUBSTRING(TXT_,12,2) + ":" + SUBSTRING(TXT_,15,2) + ":00.000" : (DT_STR,4000,1252)NULL(DT_STR,4000,1252)</v>
      </c>
      <c r="G37" s="46" t="str">
        <f t="shared" ca="1" si="4"/>
        <v>!ISNULL(TXT_) ? SUBSTRING(TXT_,7,4) + "-" + SUBSTRING(TXT_,4,2) + "-" + SUBSTRING(TXT_,1,2) + " " + SUBSTRING(TXT_,12,2) + ":" + SUBSTRING(TXT_,15,2) + ":" + SUBSTRING(TXT_,18,2) + ".000" : (DT_STR,4000,1252)NULL(DT_STR,4000,1252)</v>
      </c>
      <c r="H37" s="46" t="str">
        <f t="shared" ca="1" si="5"/>
        <v>!ISNULL(TXT_) ? (TXT_) : (DT_STR,4000,1252)NULL(DT_STR,4000,1252)</v>
      </c>
      <c r="I37" s="37" t="str">
        <f t="shared" ca="1" si="6"/>
        <v>NULL</v>
      </c>
      <c r="J37" s="37"/>
      <c r="K37" s="47">
        <v>12</v>
      </c>
      <c r="L37" t="str">
        <f t="shared" ca="1" si="7"/>
        <v/>
      </c>
    </row>
    <row r="38" spans="3:12" x14ac:dyDescent="0.2">
      <c r="C38" s="46" t="str">
        <f t="shared" ca="1" si="0"/>
        <v>!ISNULL(TXT_) ? SUBSTRING(TXT_,1,4) + "-" + SUBSTRING(TXT_,5,2) + "-" + SUBSTRING(TXT_,7,2) + " " + SUBSTRING(TXT_,9,2) + ":" + SUBSTRING(TXT_, 11,2) + ":" + SUBSTRING(TXT_, 13,2) : (DT_STR,4000,1252)NULL(DT_STR,4000,1252)</v>
      </c>
      <c r="D38" s="46" t="str">
        <f t="shared" ca="1" si="1"/>
        <v>!ISNULL(TXT_) ? SUBSTRING(TXT_,1,4) + "-" + SUBSTRING(TXT_,5,2) + "-" + SUBSTRING(TXT_,7,2) + " " + "00:00:00.000" : (DT_STR,4000,1252)NULL(DT_STR,4000,1252)</v>
      </c>
      <c r="E38" s="46" t="str">
        <f t="shared" ca="1" si="2"/>
        <v>!ISNULL(TXT_) ? SUBSTRING(TXT_,7,4) + "-" + SUBSTRING(TXT_,4,2) + "-" + SUBSTRING(TXT_,1,2) + " " + "00:00:00.000" : (DT_STR,4000,1252)NULL(DT_STR,4000,1252)</v>
      </c>
      <c r="F38" s="46" t="str">
        <f t="shared" ca="1" si="3"/>
        <v>!ISNULL(TXT_) ? SUBSTRING(TXT_,7,4) + "-" + SUBSTRING(TXT_,4,2) + "-" + SUBSTRING(TXT_,1,2) + " " + SUBSTRING(TXT_,12,2) + ":" + SUBSTRING(TXT_,15,2) + ":00.000" : (DT_STR,4000,1252)NULL(DT_STR,4000,1252)</v>
      </c>
      <c r="G38" s="46" t="str">
        <f t="shared" ca="1" si="4"/>
        <v>!ISNULL(TXT_) ? SUBSTRING(TXT_,7,4) + "-" + SUBSTRING(TXT_,4,2) + "-" + SUBSTRING(TXT_,1,2) + " " + SUBSTRING(TXT_,12,2) + ":" + SUBSTRING(TXT_,15,2) + ":" + SUBSTRING(TXT_,18,2) + ".000" : (DT_STR,4000,1252)NULL(DT_STR,4000,1252)</v>
      </c>
      <c r="H38" s="46" t="str">
        <f t="shared" ca="1" si="5"/>
        <v>!ISNULL(TXT_) ? (TXT_) : (DT_STR,4000,1252)NULL(DT_STR,4000,1252)</v>
      </c>
      <c r="I38" s="37" t="str">
        <f t="shared" ca="1" si="6"/>
        <v>NULL</v>
      </c>
      <c r="J38" s="37"/>
      <c r="K38" s="47">
        <v>13</v>
      </c>
      <c r="L38" t="str">
        <f t="shared" ca="1" si="7"/>
        <v/>
      </c>
    </row>
    <row r="39" spans="3:12" x14ac:dyDescent="0.2">
      <c r="C39" s="46" t="str">
        <f t="shared" ca="1" si="0"/>
        <v>!ISNULL(TXT_) ? SUBSTRING(TXT_,1,4) + "-" + SUBSTRING(TXT_,5,2) + "-" + SUBSTRING(TXT_,7,2) + " " + SUBSTRING(TXT_,9,2) + ":" + SUBSTRING(TXT_, 11,2) + ":" + SUBSTRING(TXT_, 13,2) : (DT_STR,4000,1252)NULL(DT_STR,4000,1252)</v>
      </c>
      <c r="D39" s="46" t="str">
        <f t="shared" ca="1" si="1"/>
        <v>!ISNULL(TXT_) ? SUBSTRING(TXT_,1,4) + "-" + SUBSTRING(TXT_,5,2) + "-" + SUBSTRING(TXT_,7,2) + " " + "00:00:00.000" : (DT_STR,4000,1252)NULL(DT_STR,4000,1252)</v>
      </c>
      <c r="E39" s="46" t="str">
        <f t="shared" ca="1" si="2"/>
        <v>!ISNULL(TXT_) ? SUBSTRING(TXT_,7,4) + "-" + SUBSTRING(TXT_,4,2) + "-" + SUBSTRING(TXT_,1,2) + " " + "00:00:00.000" : (DT_STR,4000,1252)NULL(DT_STR,4000,1252)</v>
      </c>
      <c r="F39" s="46" t="str">
        <f t="shared" ca="1" si="3"/>
        <v>!ISNULL(TXT_) ? SUBSTRING(TXT_,7,4) + "-" + SUBSTRING(TXT_,4,2) + "-" + SUBSTRING(TXT_,1,2) + " " + SUBSTRING(TXT_,12,2) + ":" + SUBSTRING(TXT_,15,2) + ":00.000" : (DT_STR,4000,1252)NULL(DT_STR,4000,1252)</v>
      </c>
      <c r="G39" s="46" t="str">
        <f t="shared" ca="1" si="4"/>
        <v>!ISNULL(TXT_) ? SUBSTRING(TXT_,7,4) + "-" + SUBSTRING(TXT_,4,2) + "-" + SUBSTRING(TXT_,1,2) + " " + SUBSTRING(TXT_,12,2) + ":" + SUBSTRING(TXT_,15,2) + ":" + SUBSTRING(TXT_,18,2) + ".000" : (DT_STR,4000,1252)NULL(DT_STR,4000,1252)</v>
      </c>
      <c r="H39" s="46" t="str">
        <f t="shared" ca="1" si="5"/>
        <v>!ISNULL(TXT_) ? (TXT_) : (DT_STR,4000,1252)NULL(DT_STR,4000,1252)</v>
      </c>
      <c r="I39" s="37" t="str">
        <f t="shared" ca="1" si="6"/>
        <v>NULL</v>
      </c>
      <c r="J39" s="37"/>
      <c r="K39" s="47">
        <v>14</v>
      </c>
      <c r="L39" t="str">
        <f t="shared" ca="1" si="7"/>
        <v/>
      </c>
    </row>
    <row r="40" spans="3:12" x14ac:dyDescent="0.2">
      <c r="C40" s="46" t="str">
        <f t="shared" ca="1" si="0"/>
        <v>!ISNULL(TXT_) ? SUBSTRING(TXT_,1,4) + "-" + SUBSTRING(TXT_,5,2) + "-" + SUBSTRING(TXT_,7,2) + " " + SUBSTRING(TXT_,9,2) + ":" + SUBSTRING(TXT_, 11,2) + ":" + SUBSTRING(TXT_, 13,2) : (DT_STR,4000,1252)NULL(DT_STR,4000,1252)</v>
      </c>
      <c r="D40" s="46" t="str">
        <f t="shared" ca="1" si="1"/>
        <v>!ISNULL(TXT_) ? SUBSTRING(TXT_,1,4) + "-" + SUBSTRING(TXT_,5,2) + "-" + SUBSTRING(TXT_,7,2) + " " + "00:00:00.000" : (DT_STR,4000,1252)NULL(DT_STR,4000,1252)</v>
      </c>
      <c r="E40" s="46" t="str">
        <f t="shared" ca="1" si="2"/>
        <v>!ISNULL(TXT_) ? SUBSTRING(TXT_,7,4) + "-" + SUBSTRING(TXT_,4,2) + "-" + SUBSTRING(TXT_,1,2) + " " + "00:00:00.000" : (DT_STR,4000,1252)NULL(DT_STR,4000,1252)</v>
      </c>
      <c r="F40" s="46" t="str">
        <f t="shared" ca="1" si="3"/>
        <v>!ISNULL(TXT_) ? SUBSTRING(TXT_,7,4) + "-" + SUBSTRING(TXT_,4,2) + "-" + SUBSTRING(TXT_,1,2) + " " + SUBSTRING(TXT_,12,2) + ":" + SUBSTRING(TXT_,15,2) + ":00.000" : (DT_STR,4000,1252)NULL(DT_STR,4000,1252)</v>
      </c>
      <c r="G40" s="46" t="str">
        <f t="shared" ca="1" si="4"/>
        <v>!ISNULL(TXT_) ? SUBSTRING(TXT_,7,4) + "-" + SUBSTRING(TXT_,4,2) + "-" + SUBSTRING(TXT_,1,2) + " " + SUBSTRING(TXT_,12,2) + ":" + SUBSTRING(TXT_,15,2) + ":" + SUBSTRING(TXT_,18,2) + ".000" : (DT_STR,4000,1252)NULL(DT_STR,4000,1252)</v>
      </c>
      <c r="H40" s="46" t="str">
        <f t="shared" ca="1" si="5"/>
        <v>!ISNULL(TXT_) ? (TXT_) : (DT_STR,4000,1252)NULL(DT_STR,4000,1252)</v>
      </c>
      <c r="I40" s="37" t="str">
        <f t="shared" ca="1" si="6"/>
        <v>NULL</v>
      </c>
      <c r="J40" s="37"/>
      <c r="K40" s="47">
        <v>15</v>
      </c>
      <c r="L40" t="str">
        <f t="shared" ca="1" si="7"/>
        <v/>
      </c>
    </row>
    <row r="41" spans="3:12" x14ac:dyDescent="0.2">
      <c r="C41" s="46" t="str">
        <f t="shared" ca="1" si="0"/>
        <v>!ISNULL(TXT_) ? SUBSTRING(TXT_,1,4) + "-" + SUBSTRING(TXT_,5,2) + "-" + SUBSTRING(TXT_,7,2) + " " + SUBSTRING(TXT_,9,2) + ":" + SUBSTRING(TXT_, 11,2) + ":" + SUBSTRING(TXT_, 13,2) : (DT_STR,4000,1252)NULL(DT_STR,4000,1252)</v>
      </c>
      <c r="D41" s="46" t="str">
        <f t="shared" ca="1" si="1"/>
        <v>!ISNULL(TXT_) ? SUBSTRING(TXT_,1,4) + "-" + SUBSTRING(TXT_,5,2) + "-" + SUBSTRING(TXT_,7,2) + " " + "00:00:00.000" : (DT_STR,4000,1252)NULL(DT_STR,4000,1252)</v>
      </c>
      <c r="E41" s="46" t="str">
        <f t="shared" ca="1" si="2"/>
        <v>!ISNULL(TXT_) ? SUBSTRING(TXT_,7,4) + "-" + SUBSTRING(TXT_,4,2) + "-" + SUBSTRING(TXT_,1,2) + " " + "00:00:00.000" : (DT_STR,4000,1252)NULL(DT_STR,4000,1252)</v>
      </c>
      <c r="F41" s="46" t="str">
        <f t="shared" ca="1" si="3"/>
        <v>!ISNULL(TXT_) ? SUBSTRING(TXT_,7,4) + "-" + SUBSTRING(TXT_,4,2) + "-" + SUBSTRING(TXT_,1,2) + " " + SUBSTRING(TXT_,12,2) + ":" + SUBSTRING(TXT_,15,2) + ":00.000" : (DT_STR,4000,1252)NULL(DT_STR,4000,1252)</v>
      </c>
      <c r="G41" s="46" t="str">
        <f t="shared" ca="1" si="4"/>
        <v>!ISNULL(TXT_) ? SUBSTRING(TXT_,7,4) + "-" + SUBSTRING(TXT_,4,2) + "-" + SUBSTRING(TXT_,1,2) + " " + SUBSTRING(TXT_,12,2) + ":" + SUBSTRING(TXT_,15,2) + ":" + SUBSTRING(TXT_,18,2) + ".000" : (DT_STR,4000,1252)NULL(DT_STR,4000,1252)</v>
      </c>
      <c r="H41" s="46" t="str">
        <f t="shared" ca="1" si="5"/>
        <v>!ISNULL(TXT_) ? (TXT_) : (DT_STR,4000,1252)NULL(DT_STR,4000,1252)</v>
      </c>
      <c r="I41" s="37" t="str">
        <f t="shared" ca="1" si="6"/>
        <v>NULL</v>
      </c>
      <c r="J41" s="37"/>
      <c r="K41" s="47">
        <v>16</v>
      </c>
      <c r="L41" t="str">
        <f t="shared" ca="1" si="7"/>
        <v/>
      </c>
    </row>
    <row r="42" spans="3:12" x14ac:dyDescent="0.2">
      <c r="C42" s="46" t="str">
        <f t="shared" ca="1" si="0"/>
        <v>!ISNULL(TXT_) ? SUBSTRING(TXT_,1,4) + "-" + SUBSTRING(TXT_,5,2) + "-" + SUBSTRING(TXT_,7,2) + " " + SUBSTRING(TXT_,9,2) + ":" + SUBSTRING(TXT_, 11,2) + ":" + SUBSTRING(TXT_, 13,2) : (DT_STR,4000,1252)NULL(DT_STR,4000,1252)</v>
      </c>
      <c r="D42" s="46" t="str">
        <f t="shared" ca="1" si="1"/>
        <v>!ISNULL(TXT_) ? SUBSTRING(TXT_,1,4) + "-" + SUBSTRING(TXT_,5,2) + "-" + SUBSTRING(TXT_,7,2) + " " + "00:00:00.000" : (DT_STR,4000,1252)NULL(DT_STR,4000,1252)</v>
      </c>
      <c r="E42" s="46" t="str">
        <f t="shared" ca="1" si="2"/>
        <v>!ISNULL(TXT_) ? SUBSTRING(TXT_,7,4) + "-" + SUBSTRING(TXT_,4,2) + "-" + SUBSTRING(TXT_,1,2) + " " + "00:00:00.000" : (DT_STR,4000,1252)NULL(DT_STR,4000,1252)</v>
      </c>
      <c r="F42" s="46" t="str">
        <f t="shared" ca="1" si="3"/>
        <v>!ISNULL(TXT_) ? SUBSTRING(TXT_,7,4) + "-" + SUBSTRING(TXT_,4,2) + "-" + SUBSTRING(TXT_,1,2) + " " + SUBSTRING(TXT_,12,2) + ":" + SUBSTRING(TXT_,15,2) + ":00.000" : (DT_STR,4000,1252)NULL(DT_STR,4000,1252)</v>
      </c>
      <c r="G42" s="46" t="str">
        <f t="shared" ca="1" si="4"/>
        <v>!ISNULL(TXT_) ? SUBSTRING(TXT_,7,4) + "-" + SUBSTRING(TXT_,4,2) + "-" + SUBSTRING(TXT_,1,2) + " " + SUBSTRING(TXT_,12,2) + ":" + SUBSTRING(TXT_,15,2) + ":" + SUBSTRING(TXT_,18,2) + ".000" : (DT_STR,4000,1252)NULL(DT_STR,4000,1252)</v>
      </c>
      <c r="H42" s="46" t="str">
        <f t="shared" ca="1" si="5"/>
        <v>!ISNULL(TXT_) ? (TXT_) : (DT_STR,4000,1252)NULL(DT_STR,4000,1252)</v>
      </c>
      <c r="I42" s="37" t="str">
        <f t="shared" ca="1" si="6"/>
        <v>NULL</v>
      </c>
      <c r="J42" s="37"/>
      <c r="K42" s="47">
        <v>17</v>
      </c>
      <c r="L42" t="str">
        <f t="shared" ca="1" si="7"/>
        <v/>
      </c>
    </row>
    <row r="43" spans="3:12" x14ac:dyDescent="0.2">
      <c r="C43" s="46" t="str">
        <f t="shared" ca="1" si="0"/>
        <v>!ISNULL(TXT_) ? SUBSTRING(TXT_,1,4) + "-" + SUBSTRING(TXT_,5,2) + "-" + SUBSTRING(TXT_,7,2) + " " + SUBSTRING(TXT_,9,2) + ":" + SUBSTRING(TXT_, 11,2) + ":" + SUBSTRING(TXT_, 13,2) : (DT_STR,4000,1252)NULL(DT_STR,4000,1252)</v>
      </c>
      <c r="D43" s="46" t="str">
        <f t="shared" ca="1" si="1"/>
        <v>!ISNULL(TXT_) ? SUBSTRING(TXT_,1,4) + "-" + SUBSTRING(TXT_,5,2) + "-" + SUBSTRING(TXT_,7,2) + " " + "00:00:00.000" : (DT_STR,4000,1252)NULL(DT_STR,4000,1252)</v>
      </c>
      <c r="E43" s="46" t="str">
        <f t="shared" ca="1" si="2"/>
        <v>!ISNULL(TXT_) ? SUBSTRING(TXT_,7,4) + "-" + SUBSTRING(TXT_,4,2) + "-" + SUBSTRING(TXT_,1,2) + " " + "00:00:00.000" : (DT_STR,4000,1252)NULL(DT_STR,4000,1252)</v>
      </c>
      <c r="F43" s="46" t="str">
        <f t="shared" ca="1" si="3"/>
        <v>!ISNULL(TXT_) ? SUBSTRING(TXT_,7,4) + "-" + SUBSTRING(TXT_,4,2) + "-" + SUBSTRING(TXT_,1,2) + " " + SUBSTRING(TXT_,12,2) + ":" + SUBSTRING(TXT_,15,2) + ":00.000" : (DT_STR,4000,1252)NULL(DT_STR,4000,1252)</v>
      </c>
      <c r="G43" s="46" t="str">
        <f t="shared" ca="1" si="4"/>
        <v>!ISNULL(TXT_) ? SUBSTRING(TXT_,7,4) + "-" + SUBSTRING(TXT_,4,2) + "-" + SUBSTRING(TXT_,1,2) + " " + SUBSTRING(TXT_,12,2) + ":" + SUBSTRING(TXT_,15,2) + ":" + SUBSTRING(TXT_,18,2) + ".000" : (DT_STR,4000,1252)NULL(DT_STR,4000,1252)</v>
      </c>
      <c r="H43" s="46" t="str">
        <f t="shared" ca="1" si="5"/>
        <v>!ISNULL(TXT_) ? (TXT_) : (DT_STR,4000,1252)NULL(DT_STR,4000,1252)</v>
      </c>
      <c r="I43" s="37" t="str">
        <f t="shared" ca="1" si="6"/>
        <v>NULL</v>
      </c>
      <c r="J43" s="37"/>
      <c r="K43" s="47">
        <v>18</v>
      </c>
      <c r="L43" t="str">
        <f t="shared" ca="1" si="7"/>
        <v/>
      </c>
    </row>
    <row r="44" spans="3:12" x14ac:dyDescent="0.2">
      <c r="C44" s="46" t="str">
        <f t="shared" ca="1" si="0"/>
        <v>!ISNULL(TXT_) ? SUBSTRING(TXT_,1,4) + "-" + SUBSTRING(TXT_,5,2) + "-" + SUBSTRING(TXT_,7,2) + " " + SUBSTRING(TXT_,9,2) + ":" + SUBSTRING(TXT_, 11,2) + ":" + SUBSTRING(TXT_, 13,2) : (DT_STR,4000,1252)NULL(DT_STR,4000,1252)</v>
      </c>
      <c r="D44" s="46" t="str">
        <f t="shared" ca="1" si="1"/>
        <v>!ISNULL(TXT_) ? SUBSTRING(TXT_,1,4) + "-" + SUBSTRING(TXT_,5,2) + "-" + SUBSTRING(TXT_,7,2) + " " + "00:00:00.000" : (DT_STR,4000,1252)NULL(DT_STR,4000,1252)</v>
      </c>
      <c r="E44" s="46" t="str">
        <f t="shared" ca="1" si="2"/>
        <v>!ISNULL(TXT_) ? SUBSTRING(TXT_,7,4) + "-" + SUBSTRING(TXT_,4,2) + "-" + SUBSTRING(TXT_,1,2) + " " + "00:00:00.000" : (DT_STR,4000,1252)NULL(DT_STR,4000,1252)</v>
      </c>
      <c r="F44" s="46" t="str">
        <f t="shared" ca="1" si="3"/>
        <v>!ISNULL(TXT_) ? SUBSTRING(TXT_,7,4) + "-" + SUBSTRING(TXT_,4,2) + "-" + SUBSTRING(TXT_,1,2) + " " + SUBSTRING(TXT_,12,2) + ":" + SUBSTRING(TXT_,15,2) + ":00.000" : (DT_STR,4000,1252)NULL(DT_STR,4000,1252)</v>
      </c>
      <c r="G44" s="46" t="str">
        <f t="shared" ca="1" si="4"/>
        <v>!ISNULL(TXT_) ? SUBSTRING(TXT_,7,4) + "-" + SUBSTRING(TXT_,4,2) + "-" + SUBSTRING(TXT_,1,2) + " " + SUBSTRING(TXT_,12,2) + ":" + SUBSTRING(TXT_,15,2) + ":" + SUBSTRING(TXT_,18,2) + ".000" : (DT_STR,4000,1252)NULL(DT_STR,4000,1252)</v>
      </c>
      <c r="H44" s="46" t="str">
        <f t="shared" ca="1" si="5"/>
        <v>!ISNULL(TXT_) ? (TXT_) : (DT_STR,4000,1252)NULL(DT_STR,4000,1252)</v>
      </c>
      <c r="I44" s="37" t="str">
        <f t="shared" ca="1" si="6"/>
        <v>NULL</v>
      </c>
      <c r="J44" s="37"/>
      <c r="K44" s="47">
        <v>19</v>
      </c>
      <c r="L44" t="str">
        <f t="shared" ca="1" si="7"/>
        <v/>
      </c>
    </row>
    <row r="45" spans="3:12" x14ac:dyDescent="0.2">
      <c r="C45" s="46" t="str">
        <f t="shared" ca="1" si="0"/>
        <v>!ISNULL(TXT_) ? SUBSTRING(TXT_,1,4) + "-" + SUBSTRING(TXT_,5,2) + "-" + SUBSTRING(TXT_,7,2) + " " + SUBSTRING(TXT_,9,2) + ":" + SUBSTRING(TXT_, 11,2) + ":" + SUBSTRING(TXT_, 13,2) : (DT_STR,4000,1252)NULL(DT_STR,4000,1252)</v>
      </c>
      <c r="D45" s="46" t="str">
        <f t="shared" ca="1" si="1"/>
        <v>!ISNULL(TXT_) ? SUBSTRING(TXT_,1,4) + "-" + SUBSTRING(TXT_,5,2) + "-" + SUBSTRING(TXT_,7,2) + " " + "00:00:00.000" : (DT_STR,4000,1252)NULL(DT_STR,4000,1252)</v>
      </c>
      <c r="E45" s="46" t="str">
        <f t="shared" ca="1" si="2"/>
        <v>!ISNULL(TXT_) ? SUBSTRING(TXT_,7,4) + "-" + SUBSTRING(TXT_,4,2) + "-" + SUBSTRING(TXT_,1,2) + " " + "00:00:00.000" : (DT_STR,4000,1252)NULL(DT_STR,4000,1252)</v>
      </c>
      <c r="F45" s="46" t="str">
        <f t="shared" ca="1" si="3"/>
        <v>!ISNULL(TXT_) ? SUBSTRING(TXT_,7,4) + "-" + SUBSTRING(TXT_,4,2) + "-" + SUBSTRING(TXT_,1,2) + " " + SUBSTRING(TXT_,12,2) + ":" + SUBSTRING(TXT_,15,2) + ":00.000" : (DT_STR,4000,1252)NULL(DT_STR,4000,1252)</v>
      </c>
      <c r="G45" s="46" t="str">
        <f t="shared" ca="1" si="4"/>
        <v>!ISNULL(TXT_) ? SUBSTRING(TXT_,7,4) + "-" + SUBSTRING(TXT_,4,2) + "-" + SUBSTRING(TXT_,1,2) + " " + SUBSTRING(TXT_,12,2) + ":" + SUBSTRING(TXT_,15,2) + ":" + SUBSTRING(TXT_,18,2) + ".000" : (DT_STR,4000,1252)NULL(DT_STR,4000,1252)</v>
      </c>
      <c r="H45" s="46" t="str">
        <f t="shared" ca="1" si="5"/>
        <v>!ISNULL(TXT_) ? (TXT_) : (DT_STR,4000,1252)NULL(DT_STR,4000,1252)</v>
      </c>
      <c r="I45" s="37" t="str">
        <f t="shared" ca="1" si="6"/>
        <v>NULL</v>
      </c>
      <c r="J45" s="37"/>
      <c r="K45" s="47">
        <v>20</v>
      </c>
      <c r="L45" t="str">
        <f t="shared" ca="1" si="7"/>
        <v/>
      </c>
    </row>
    <row r="46" spans="3:12" x14ac:dyDescent="0.2">
      <c r="C46" s="46" t="str">
        <f t="shared" ca="1" si="0"/>
        <v>!ISNULL(TXT_) ? SUBSTRING(TXT_,1,4) + "-" + SUBSTRING(TXT_,5,2) + "-" + SUBSTRING(TXT_,7,2) + " " + SUBSTRING(TXT_,9,2) + ":" + SUBSTRING(TXT_, 11,2) + ":" + SUBSTRING(TXT_, 13,2) : (DT_STR,4000,1252)NULL(DT_STR,4000,1252)</v>
      </c>
      <c r="D46" s="46" t="str">
        <f t="shared" ca="1" si="1"/>
        <v>!ISNULL(TXT_) ? SUBSTRING(TXT_,1,4) + "-" + SUBSTRING(TXT_,5,2) + "-" + SUBSTRING(TXT_,7,2) + " " + "00:00:00.000" : (DT_STR,4000,1252)NULL(DT_STR,4000,1252)</v>
      </c>
      <c r="E46" s="46" t="str">
        <f t="shared" ca="1" si="2"/>
        <v>!ISNULL(TXT_) ? SUBSTRING(TXT_,7,4) + "-" + SUBSTRING(TXT_,4,2) + "-" + SUBSTRING(TXT_,1,2) + " " + "00:00:00.000" : (DT_STR,4000,1252)NULL(DT_STR,4000,1252)</v>
      </c>
      <c r="F46" s="46" t="str">
        <f t="shared" ca="1" si="3"/>
        <v>!ISNULL(TXT_) ? SUBSTRING(TXT_,7,4) + "-" + SUBSTRING(TXT_,4,2) + "-" + SUBSTRING(TXT_,1,2) + " " + SUBSTRING(TXT_,12,2) + ":" + SUBSTRING(TXT_,15,2) + ":00.000" : (DT_STR,4000,1252)NULL(DT_STR,4000,1252)</v>
      </c>
      <c r="G46" s="46" t="str">
        <f t="shared" ca="1" si="4"/>
        <v>!ISNULL(TXT_) ? SUBSTRING(TXT_,7,4) + "-" + SUBSTRING(TXT_,4,2) + "-" + SUBSTRING(TXT_,1,2) + " " + SUBSTRING(TXT_,12,2) + ":" + SUBSTRING(TXT_,15,2) + ":" + SUBSTRING(TXT_,18,2) + ".000" : (DT_STR,4000,1252)NULL(DT_STR,4000,1252)</v>
      </c>
      <c r="H46" s="46" t="str">
        <f t="shared" ca="1" si="5"/>
        <v>!ISNULL(TXT_) ? (TXT_) : (DT_STR,4000,1252)NULL(DT_STR,4000,1252)</v>
      </c>
      <c r="I46" s="37" t="str">
        <f t="shared" ca="1" si="6"/>
        <v>NULL</v>
      </c>
      <c r="J46" s="37"/>
      <c r="K46" s="47">
        <v>21</v>
      </c>
      <c r="L46" t="str">
        <f t="shared" ca="1" si="7"/>
        <v/>
      </c>
    </row>
    <row r="47" spans="3:12" x14ac:dyDescent="0.2">
      <c r="C47" s="46" t="str">
        <f t="shared" ca="1" si="0"/>
        <v>!ISNULL(TXT_) ? SUBSTRING(TXT_,1,4) + "-" + SUBSTRING(TXT_,5,2) + "-" + SUBSTRING(TXT_,7,2) + " " + SUBSTRING(TXT_,9,2) + ":" + SUBSTRING(TXT_, 11,2) + ":" + SUBSTRING(TXT_, 13,2) : (DT_STR,4000,1252)NULL(DT_STR,4000,1252)</v>
      </c>
      <c r="D47" s="46" t="str">
        <f t="shared" ca="1" si="1"/>
        <v>!ISNULL(TXT_) ? SUBSTRING(TXT_,1,4) + "-" + SUBSTRING(TXT_,5,2) + "-" + SUBSTRING(TXT_,7,2) + " " + "00:00:00.000" : (DT_STR,4000,1252)NULL(DT_STR,4000,1252)</v>
      </c>
      <c r="E47" s="46" t="str">
        <f t="shared" ca="1" si="2"/>
        <v>!ISNULL(TXT_) ? SUBSTRING(TXT_,7,4) + "-" + SUBSTRING(TXT_,4,2) + "-" + SUBSTRING(TXT_,1,2) + " " + "00:00:00.000" : (DT_STR,4000,1252)NULL(DT_STR,4000,1252)</v>
      </c>
      <c r="F47" s="46" t="str">
        <f t="shared" ca="1" si="3"/>
        <v>!ISNULL(TXT_) ? SUBSTRING(TXT_,7,4) + "-" + SUBSTRING(TXT_,4,2) + "-" + SUBSTRING(TXT_,1,2) + " " + SUBSTRING(TXT_,12,2) + ":" + SUBSTRING(TXT_,15,2) + ":00.000" : (DT_STR,4000,1252)NULL(DT_STR,4000,1252)</v>
      </c>
      <c r="G47" s="46" t="str">
        <f t="shared" ca="1" si="4"/>
        <v>!ISNULL(TXT_) ? SUBSTRING(TXT_,7,4) + "-" + SUBSTRING(TXT_,4,2) + "-" + SUBSTRING(TXT_,1,2) + " " + SUBSTRING(TXT_,12,2) + ":" + SUBSTRING(TXT_,15,2) + ":" + SUBSTRING(TXT_,18,2) + ".000" : (DT_STR,4000,1252)NULL(DT_STR,4000,1252)</v>
      </c>
      <c r="H47" s="46" t="str">
        <f t="shared" ca="1" si="5"/>
        <v>!ISNULL(TXT_) ? (TXT_) : (DT_STR,4000,1252)NULL(DT_STR,4000,1252)</v>
      </c>
      <c r="I47" s="37" t="str">
        <f t="shared" ca="1" si="6"/>
        <v>NULL</v>
      </c>
      <c r="J47" s="37"/>
      <c r="K47" s="47">
        <v>22</v>
      </c>
      <c r="L47" t="str">
        <f t="shared" ca="1" si="7"/>
        <v/>
      </c>
    </row>
    <row r="48" spans="3:12" x14ac:dyDescent="0.2">
      <c r="C48" s="46" t="str">
        <f t="shared" ca="1" si="0"/>
        <v>!ISNULL(TXT_) ? SUBSTRING(TXT_,1,4) + "-" + SUBSTRING(TXT_,5,2) + "-" + SUBSTRING(TXT_,7,2) + " " + SUBSTRING(TXT_,9,2) + ":" + SUBSTRING(TXT_, 11,2) + ":" + SUBSTRING(TXT_, 13,2) : (DT_STR,4000,1252)NULL(DT_STR,4000,1252)</v>
      </c>
      <c r="D48" s="46" t="str">
        <f t="shared" ca="1" si="1"/>
        <v>!ISNULL(TXT_) ? SUBSTRING(TXT_,1,4) + "-" + SUBSTRING(TXT_,5,2) + "-" + SUBSTRING(TXT_,7,2) + " " + "00:00:00.000" : (DT_STR,4000,1252)NULL(DT_STR,4000,1252)</v>
      </c>
      <c r="E48" s="46" t="str">
        <f t="shared" ca="1" si="2"/>
        <v>!ISNULL(TXT_) ? SUBSTRING(TXT_,7,4) + "-" + SUBSTRING(TXT_,4,2) + "-" + SUBSTRING(TXT_,1,2) + " " + "00:00:00.000" : (DT_STR,4000,1252)NULL(DT_STR,4000,1252)</v>
      </c>
      <c r="F48" s="46" t="str">
        <f t="shared" ca="1" si="3"/>
        <v>!ISNULL(TXT_) ? SUBSTRING(TXT_,7,4) + "-" + SUBSTRING(TXT_,4,2) + "-" + SUBSTRING(TXT_,1,2) + " " + SUBSTRING(TXT_,12,2) + ":" + SUBSTRING(TXT_,15,2) + ":00.000" : (DT_STR,4000,1252)NULL(DT_STR,4000,1252)</v>
      </c>
      <c r="G48" s="46" t="str">
        <f t="shared" ca="1" si="4"/>
        <v>!ISNULL(TXT_) ? SUBSTRING(TXT_,7,4) + "-" + SUBSTRING(TXT_,4,2) + "-" + SUBSTRING(TXT_,1,2) + " " + SUBSTRING(TXT_,12,2) + ":" + SUBSTRING(TXT_,15,2) + ":" + SUBSTRING(TXT_,18,2) + ".000" : (DT_STR,4000,1252)NULL(DT_STR,4000,1252)</v>
      </c>
      <c r="H48" s="46" t="str">
        <f t="shared" ca="1" si="5"/>
        <v>!ISNULL(TXT_) ? (TXT_) : (DT_STR,4000,1252)NULL(DT_STR,4000,1252)</v>
      </c>
      <c r="I48" s="37" t="str">
        <f t="shared" ca="1" si="6"/>
        <v>NULL</v>
      </c>
      <c r="J48" s="37"/>
      <c r="K48" s="47">
        <v>23</v>
      </c>
      <c r="L48" t="str">
        <f t="shared" ca="1" si="7"/>
        <v/>
      </c>
    </row>
    <row r="49" spans="3:12" x14ac:dyDescent="0.2">
      <c r="C49" s="46" t="str">
        <f t="shared" ca="1" si="0"/>
        <v>!ISNULL(TXT_) ? SUBSTRING(TXT_,1,4) + "-" + SUBSTRING(TXT_,5,2) + "-" + SUBSTRING(TXT_,7,2) + " " + SUBSTRING(TXT_,9,2) + ":" + SUBSTRING(TXT_, 11,2) + ":" + SUBSTRING(TXT_, 13,2) : (DT_STR,4000,1252)NULL(DT_STR,4000,1252)</v>
      </c>
      <c r="D49" s="46" t="str">
        <f t="shared" ca="1" si="1"/>
        <v>!ISNULL(TXT_) ? SUBSTRING(TXT_,1,4) + "-" + SUBSTRING(TXT_,5,2) + "-" + SUBSTRING(TXT_,7,2) + " " + "00:00:00.000" : (DT_STR,4000,1252)NULL(DT_STR,4000,1252)</v>
      </c>
      <c r="E49" s="46" t="str">
        <f t="shared" ca="1" si="2"/>
        <v>!ISNULL(TXT_) ? SUBSTRING(TXT_,7,4) + "-" + SUBSTRING(TXT_,4,2) + "-" + SUBSTRING(TXT_,1,2) + " " + "00:00:00.000" : (DT_STR,4000,1252)NULL(DT_STR,4000,1252)</v>
      </c>
      <c r="F49" s="46" t="str">
        <f t="shared" ca="1" si="3"/>
        <v>!ISNULL(TXT_) ? SUBSTRING(TXT_,7,4) + "-" + SUBSTRING(TXT_,4,2) + "-" + SUBSTRING(TXT_,1,2) + " " + SUBSTRING(TXT_,12,2) + ":" + SUBSTRING(TXT_,15,2) + ":00.000" : (DT_STR,4000,1252)NULL(DT_STR,4000,1252)</v>
      </c>
      <c r="G49" s="46" t="str">
        <f t="shared" ca="1" si="4"/>
        <v>!ISNULL(TXT_) ? SUBSTRING(TXT_,7,4) + "-" + SUBSTRING(TXT_,4,2) + "-" + SUBSTRING(TXT_,1,2) + " " + SUBSTRING(TXT_,12,2) + ":" + SUBSTRING(TXT_,15,2) + ":" + SUBSTRING(TXT_,18,2) + ".000" : (DT_STR,4000,1252)NULL(DT_STR,4000,1252)</v>
      </c>
      <c r="H49" s="46" t="str">
        <f t="shared" ca="1" si="5"/>
        <v>!ISNULL(TXT_) ? (TXT_) : (DT_STR,4000,1252)NULL(DT_STR,4000,1252)</v>
      </c>
      <c r="I49" s="37" t="str">
        <f t="shared" ca="1" si="6"/>
        <v>NULL</v>
      </c>
      <c r="J49" s="37"/>
      <c r="K49" s="47">
        <v>24</v>
      </c>
      <c r="L49" t="str">
        <f t="shared" ca="1" si="7"/>
        <v/>
      </c>
    </row>
    <row r="50" spans="3:12" x14ac:dyDescent="0.2">
      <c r="C50" s="46" t="str">
        <f t="shared" ca="1" si="0"/>
        <v>!ISNULL(TXT_) ? SUBSTRING(TXT_,1,4) + "-" + SUBSTRING(TXT_,5,2) + "-" + SUBSTRING(TXT_,7,2) + " " + SUBSTRING(TXT_,9,2) + ":" + SUBSTRING(TXT_, 11,2) + ":" + SUBSTRING(TXT_, 13,2) : (DT_STR,4000,1252)NULL(DT_STR,4000,1252)</v>
      </c>
      <c r="D50" s="46" t="str">
        <f t="shared" ca="1" si="1"/>
        <v>!ISNULL(TXT_) ? SUBSTRING(TXT_,1,4) + "-" + SUBSTRING(TXT_,5,2) + "-" + SUBSTRING(TXT_,7,2) + " " + "00:00:00.000" : (DT_STR,4000,1252)NULL(DT_STR,4000,1252)</v>
      </c>
      <c r="E50" s="46" t="str">
        <f t="shared" ca="1" si="2"/>
        <v>!ISNULL(TXT_) ? SUBSTRING(TXT_,7,4) + "-" + SUBSTRING(TXT_,4,2) + "-" + SUBSTRING(TXT_,1,2) + " " + "00:00:00.000" : (DT_STR,4000,1252)NULL(DT_STR,4000,1252)</v>
      </c>
      <c r="F50" s="46" t="str">
        <f t="shared" ca="1" si="3"/>
        <v>!ISNULL(TXT_) ? SUBSTRING(TXT_,7,4) + "-" + SUBSTRING(TXT_,4,2) + "-" + SUBSTRING(TXT_,1,2) + " " + SUBSTRING(TXT_,12,2) + ":" + SUBSTRING(TXT_,15,2) + ":00.000" : (DT_STR,4000,1252)NULL(DT_STR,4000,1252)</v>
      </c>
      <c r="G50" s="46" t="str">
        <f t="shared" ca="1" si="4"/>
        <v>!ISNULL(TXT_) ? SUBSTRING(TXT_,7,4) + "-" + SUBSTRING(TXT_,4,2) + "-" + SUBSTRING(TXT_,1,2) + " " + SUBSTRING(TXT_,12,2) + ":" + SUBSTRING(TXT_,15,2) + ":" + SUBSTRING(TXT_,18,2) + ".000" : (DT_STR,4000,1252)NULL(DT_STR,4000,1252)</v>
      </c>
      <c r="H50" s="46" t="str">
        <f t="shared" ca="1" si="5"/>
        <v>!ISNULL(TXT_) ? (TXT_) : (DT_STR,4000,1252)NULL(DT_STR,4000,1252)</v>
      </c>
      <c r="I50" s="37" t="str">
        <f t="shared" ca="1" si="6"/>
        <v>NULL</v>
      </c>
      <c r="J50" s="37"/>
      <c r="K50" s="47">
        <v>25</v>
      </c>
      <c r="L50" t="str">
        <f t="shared" ca="1" si="7"/>
        <v/>
      </c>
    </row>
    <row r="51" spans="3:12" x14ac:dyDescent="0.2">
      <c r="C51" s="46" t="str">
        <f t="shared" ca="1" si="0"/>
        <v>!ISNULL(TXT_) ? SUBSTRING(TXT_,1,4) + "-" + SUBSTRING(TXT_,5,2) + "-" + SUBSTRING(TXT_,7,2) + " " + SUBSTRING(TXT_,9,2) + ":" + SUBSTRING(TXT_, 11,2) + ":" + SUBSTRING(TXT_, 13,2) : (DT_STR,4000,1252)NULL(DT_STR,4000,1252)</v>
      </c>
      <c r="D51" s="46" t="str">
        <f t="shared" ca="1" si="1"/>
        <v>!ISNULL(TXT_) ? SUBSTRING(TXT_,1,4) + "-" + SUBSTRING(TXT_,5,2) + "-" + SUBSTRING(TXT_,7,2) + " " + "00:00:00.000" : (DT_STR,4000,1252)NULL(DT_STR,4000,1252)</v>
      </c>
      <c r="E51" s="46" t="str">
        <f t="shared" ca="1" si="2"/>
        <v>!ISNULL(TXT_) ? SUBSTRING(TXT_,7,4) + "-" + SUBSTRING(TXT_,4,2) + "-" + SUBSTRING(TXT_,1,2) + " " + "00:00:00.000" : (DT_STR,4000,1252)NULL(DT_STR,4000,1252)</v>
      </c>
      <c r="F51" s="46" t="str">
        <f t="shared" ca="1" si="3"/>
        <v>!ISNULL(TXT_) ? SUBSTRING(TXT_,7,4) + "-" + SUBSTRING(TXT_,4,2) + "-" + SUBSTRING(TXT_,1,2) + " " + SUBSTRING(TXT_,12,2) + ":" + SUBSTRING(TXT_,15,2) + ":00.000" : (DT_STR,4000,1252)NULL(DT_STR,4000,1252)</v>
      </c>
      <c r="G51" s="46" t="str">
        <f t="shared" ca="1" si="4"/>
        <v>!ISNULL(TXT_) ? SUBSTRING(TXT_,7,4) + "-" + SUBSTRING(TXT_,4,2) + "-" + SUBSTRING(TXT_,1,2) + " " + SUBSTRING(TXT_,12,2) + ":" + SUBSTRING(TXT_,15,2) + ":" + SUBSTRING(TXT_,18,2) + ".000" : (DT_STR,4000,1252)NULL(DT_STR,4000,1252)</v>
      </c>
      <c r="H51" s="46" t="str">
        <f t="shared" ca="1" si="5"/>
        <v>!ISNULL(TXT_) ? (TXT_) : (DT_STR,4000,1252)NULL(DT_STR,4000,1252)</v>
      </c>
      <c r="I51" s="37" t="str">
        <f t="shared" ca="1" si="6"/>
        <v>NULL</v>
      </c>
      <c r="J51" s="37"/>
      <c r="K51" s="47">
        <v>26</v>
      </c>
      <c r="L51" t="str">
        <f t="shared" ca="1" si="7"/>
        <v/>
      </c>
    </row>
    <row r="52" spans="3:12" x14ac:dyDescent="0.2">
      <c r="C52" s="46" t="str">
        <f t="shared" ca="1" si="0"/>
        <v>!ISNULL(TXT_) ? SUBSTRING(TXT_,1,4) + "-" + SUBSTRING(TXT_,5,2) + "-" + SUBSTRING(TXT_,7,2) + " " + SUBSTRING(TXT_,9,2) + ":" + SUBSTRING(TXT_, 11,2) + ":" + SUBSTRING(TXT_, 13,2) : (DT_STR,4000,1252)NULL(DT_STR,4000,1252)</v>
      </c>
      <c r="D52" s="46" t="str">
        <f t="shared" ca="1" si="1"/>
        <v>!ISNULL(TXT_) ? SUBSTRING(TXT_,1,4) + "-" + SUBSTRING(TXT_,5,2) + "-" + SUBSTRING(TXT_,7,2) + " " + "00:00:00.000" : (DT_STR,4000,1252)NULL(DT_STR,4000,1252)</v>
      </c>
      <c r="E52" s="46" t="str">
        <f t="shared" ca="1" si="2"/>
        <v>!ISNULL(TXT_) ? SUBSTRING(TXT_,7,4) + "-" + SUBSTRING(TXT_,4,2) + "-" + SUBSTRING(TXT_,1,2) + " " + "00:00:00.000" : (DT_STR,4000,1252)NULL(DT_STR,4000,1252)</v>
      </c>
      <c r="F52" s="46" t="str">
        <f t="shared" ca="1" si="3"/>
        <v>!ISNULL(TXT_) ? SUBSTRING(TXT_,7,4) + "-" + SUBSTRING(TXT_,4,2) + "-" + SUBSTRING(TXT_,1,2) + " " + SUBSTRING(TXT_,12,2) + ":" + SUBSTRING(TXT_,15,2) + ":00.000" : (DT_STR,4000,1252)NULL(DT_STR,4000,1252)</v>
      </c>
      <c r="G52" s="46" t="str">
        <f t="shared" ca="1" si="4"/>
        <v>!ISNULL(TXT_) ? SUBSTRING(TXT_,7,4) + "-" + SUBSTRING(TXT_,4,2) + "-" + SUBSTRING(TXT_,1,2) + " " + SUBSTRING(TXT_,12,2) + ":" + SUBSTRING(TXT_,15,2) + ":" + SUBSTRING(TXT_,18,2) + ".000" : (DT_STR,4000,1252)NULL(DT_STR,4000,1252)</v>
      </c>
      <c r="H52" s="46" t="str">
        <f t="shared" ca="1" si="5"/>
        <v>!ISNULL(TXT_) ? (TXT_) : (DT_STR,4000,1252)NULL(DT_STR,4000,1252)</v>
      </c>
      <c r="I52" s="37" t="str">
        <f t="shared" ca="1" si="6"/>
        <v>NULL</v>
      </c>
      <c r="J52" s="37"/>
      <c r="K52" s="47">
        <v>27</v>
      </c>
      <c r="L52" t="str">
        <f t="shared" ca="1" si="7"/>
        <v/>
      </c>
    </row>
    <row r="53" spans="3:12" x14ac:dyDescent="0.2">
      <c r="C53" s="46" t="str">
        <f t="shared" ca="1" si="0"/>
        <v>!ISNULL(TXT_) ? SUBSTRING(TXT_,1,4) + "-" + SUBSTRING(TXT_,5,2) + "-" + SUBSTRING(TXT_,7,2) + " " + SUBSTRING(TXT_,9,2) + ":" + SUBSTRING(TXT_, 11,2) + ":" + SUBSTRING(TXT_, 13,2) : (DT_STR,4000,1252)NULL(DT_STR,4000,1252)</v>
      </c>
      <c r="D53" s="46" t="str">
        <f t="shared" ca="1" si="1"/>
        <v>!ISNULL(TXT_) ? SUBSTRING(TXT_,1,4) + "-" + SUBSTRING(TXT_,5,2) + "-" + SUBSTRING(TXT_,7,2) + " " + "00:00:00.000" : (DT_STR,4000,1252)NULL(DT_STR,4000,1252)</v>
      </c>
      <c r="E53" s="46" t="str">
        <f t="shared" ca="1" si="2"/>
        <v>!ISNULL(TXT_) ? SUBSTRING(TXT_,7,4) + "-" + SUBSTRING(TXT_,4,2) + "-" + SUBSTRING(TXT_,1,2) + " " + "00:00:00.000" : (DT_STR,4000,1252)NULL(DT_STR,4000,1252)</v>
      </c>
      <c r="F53" s="46" t="str">
        <f t="shared" ca="1" si="3"/>
        <v>!ISNULL(TXT_) ? SUBSTRING(TXT_,7,4) + "-" + SUBSTRING(TXT_,4,2) + "-" + SUBSTRING(TXT_,1,2) + " " + SUBSTRING(TXT_,12,2) + ":" + SUBSTRING(TXT_,15,2) + ":00.000" : (DT_STR,4000,1252)NULL(DT_STR,4000,1252)</v>
      </c>
      <c r="G53" s="46" t="str">
        <f t="shared" ca="1" si="4"/>
        <v>!ISNULL(TXT_) ? SUBSTRING(TXT_,7,4) + "-" + SUBSTRING(TXT_,4,2) + "-" + SUBSTRING(TXT_,1,2) + " " + SUBSTRING(TXT_,12,2) + ":" + SUBSTRING(TXT_,15,2) + ":" + SUBSTRING(TXT_,18,2) + ".000" : (DT_STR,4000,1252)NULL(DT_STR,4000,1252)</v>
      </c>
      <c r="H53" s="46" t="str">
        <f t="shared" ca="1" si="5"/>
        <v>!ISNULL(TXT_) ? (TXT_) : (DT_STR,4000,1252)NULL(DT_STR,4000,1252)</v>
      </c>
      <c r="I53" s="37" t="str">
        <f t="shared" ca="1" si="6"/>
        <v>NULL</v>
      </c>
      <c r="J53" s="37"/>
      <c r="K53" s="47">
        <v>28</v>
      </c>
      <c r="L53" t="str">
        <f t="shared" ca="1" si="7"/>
        <v/>
      </c>
    </row>
    <row r="54" spans="3:12" x14ac:dyDescent="0.2">
      <c r="C54" s="46" t="str">
        <f t="shared" ca="1" si="0"/>
        <v>!ISNULL(TXT_) ? SUBSTRING(TXT_,1,4) + "-" + SUBSTRING(TXT_,5,2) + "-" + SUBSTRING(TXT_,7,2) + " " + SUBSTRING(TXT_,9,2) + ":" + SUBSTRING(TXT_, 11,2) + ":" + SUBSTRING(TXT_, 13,2) : (DT_STR,4000,1252)NULL(DT_STR,4000,1252)</v>
      </c>
      <c r="D54" s="46" t="str">
        <f t="shared" ca="1" si="1"/>
        <v>!ISNULL(TXT_) ? SUBSTRING(TXT_,1,4) + "-" + SUBSTRING(TXT_,5,2) + "-" + SUBSTRING(TXT_,7,2) + " " + "00:00:00.000" : (DT_STR,4000,1252)NULL(DT_STR,4000,1252)</v>
      </c>
      <c r="E54" s="46" t="str">
        <f t="shared" ca="1" si="2"/>
        <v>!ISNULL(TXT_) ? SUBSTRING(TXT_,7,4) + "-" + SUBSTRING(TXT_,4,2) + "-" + SUBSTRING(TXT_,1,2) + " " + "00:00:00.000" : (DT_STR,4000,1252)NULL(DT_STR,4000,1252)</v>
      </c>
      <c r="F54" s="46" t="str">
        <f t="shared" ca="1" si="3"/>
        <v>!ISNULL(TXT_) ? SUBSTRING(TXT_,7,4) + "-" + SUBSTRING(TXT_,4,2) + "-" + SUBSTRING(TXT_,1,2) + " " + SUBSTRING(TXT_,12,2) + ":" + SUBSTRING(TXT_,15,2) + ":00.000" : (DT_STR,4000,1252)NULL(DT_STR,4000,1252)</v>
      </c>
      <c r="G54" s="46" t="str">
        <f t="shared" ca="1" si="4"/>
        <v>!ISNULL(TXT_) ? SUBSTRING(TXT_,7,4) + "-" + SUBSTRING(TXT_,4,2) + "-" + SUBSTRING(TXT_,1,2) + " " + SUBSTRING(TXT_,12,2) + ":" + SUBSTRING(TXT_,15,2) + ":" + SUBSTRING(TXT_,18,2) + ".000" : (DT_STR,4000,1252)NULL(DT_STR,4000,1252)</v>
      </c>
      <c r="H54" s="46" t="str">
        <f t="shared" ca="1" si="5"/>
        <v>!ISNULL(TXT_) ? (TXT_) : (DT_STR,4000,1252)NULL(DT_STR,4000,1252)</v>
      </c>
      <c r="I54" s="37" t="str">
        <f t="shared" ca="1" si="6"/>
        <v>NULL</v>
      </c>
      <c r="J54" s="37"/>
      <c r="K54" s="47">
        <v>29</v>
      </c>
      <c r="L54" t="str">
        <f t="shared" ca="1" si="7"/>
        <v/>
      </c>
    </row>
    <row r="55" spans="3:12" x14ac:dyDescent="0.2">
      <c r="C55" s="46" t="str">
        <f t="shared" ca="1" si="0"/>
        <v>!ISNULL(TXT_) ? SUBSTRING(TXT_,1,4) + "-" + SUBSTRING(TXT_,5,2) + "-" + SUBSTRING(TXT_,7,2) + " " + SUBSTRING(TXT_,9,2) + ":" + SUBSTRING(TXT_, 11,2) + ":" + SUBSTRING(TXT_, 13,2) : (DT_STR,4000,1252)NULL(DT_STR,4000,1252)</v>
      </c>
      <c r="D55" s="46" t="str">
        <f t="shared" ca="1" si="1"/>
        <v>!ISNULL(TXT_) ? SUBSTRING(TXT_,1,4) + "-" + SUBSTRING(TXT_,5,2) + "-" + SUBSTRING(TXT_,7,2) + " " + "00:00:00.000" : (DT_STR,4000,1252)NULL(DT_STR,4000,1252)</v>
      </c>
      <c r="E55" s="46" t="str">
        <f t="shared" ca="1" si="2"/>
        <v>!ISNULL(TXT_) ? SUBSTRING(TXT_,7,4) + "-" + SUBSTRING(TXT_,4,2) + "-" + SUBSTRING(TXT_,1,2) + " " + "00:00:00.000" : (DT_STR,4000,1252)NULL(DT_STR,4000,1252)</v>
      </c>
      <c r="F55" s="46" t="str">
        <f t="shared" ca="1" si="3"/>
        <v>!ISNULL(TXT_) ? SUBSTRING(TXT_,7,4) + "-" + SUBSTRING(TXT_,4,2) + "-" + SUBSTRING(TXT_,1,2) + " " + SUBSTRING(TXT_,12,2) + ":" + SUBSTRING(TXT_,15,2) + ":00.000" : (DT_STR,4000,1252)NULL(DT_STR,4000,1252)</v>
      </c>
      <c r="G55" s="46" t="str">
        <f t="shared" ca="1" si="4"/>
        <v>!ISNULL(TXT_) ? SUBSTRING(TXT_,7,4) + "-" + SUBSTRING(TXT_,4,2) + "-" + SUBSTRING(TXT_,1,2) + " " + SUBSTRING(TXT_,12,2) + ":" + SUBSTRING(TXT_,15,2) + ":" + SUBSTRING(TXT_,18,2) + ".000" : (DT_STR,4000,1252)NULL(DT_STR,4000,1252)</v>
      </c>
      <c r="H55" s="46" t="str">
        <f t="shared" ca="1" si="5"/>
        <v>!ISNULL(TXT_) ? (TXT_) : (DT_STR,4000,1252)NULL(DT_STR,4000,1252)</v>
      </c>
      <c r="I55" s="37" t="str">
        <f t="shared" ca="1" si="6"/>
        <v>NULL</v>
      </c>
      <c r="J55" s="37"/>
      <c r="K55" s="47">
        <v>30</v>
      </c>
      <c r="L55" t="str">
        <f t="shared" ca="1" si="7"/>
        <v/>
      </c>
    </row>
    <row r="56" spans="3:12" x14ac:dyDescent="0.2">
      <c r="C56" s="46" t="str">
        <f t="shared" ca="1" si="0"/>
        <v>!ISNULL(TXT_) ? SUBSTRING(TXT_,1,4) + "-" + SUBSTRING(TXT_,5,2) + "-" + SUBSTRING(TXT_,7,2) + " " + SUBSTRING(TXT_,9,2) + ":" + SUBSTRING(TXT_, 11,2) + ":" + SUBSTRING(TXT_, 13,2) : (DT_STR,4000,1252)NULL(DT_STR,4000,1252)</v>
      </c>
      <c r="D56" s="46" t="str">
        <f t="shared" ca="1" si="1"/>
        <v>!ISNULL(TXT_) ? SUBSTRING(TXT_,1,4) + "-" + SUBSTRING(TXT_,5,2) + "-" + SUBSTRING(TXT_,7,2) + " " + "00:00:00.000" : (DT_STR,4000,1252)NULL(DT_STR,4000,1252)</v>
      </c>
      <c r="E56" s="46" t="str">
        <f t="shared" ca="1" si="2"/>
        <v>!ISNULL(TXT_) ? SUBSTRING(TXT_,7,4) + "-" + SUBSTRING(TXT_,4,2) + "-" + SUBSTRING(TXT_,1,2) + " " + "00:00:00.000" : (DT_STR,4000,1252)NULL(DT_STR,4000,1252)</v>
      </c>
      <c r="F56" s="46" t="str">
        <f t="shared" ca="1" si="3"/>
        <v>!ISNULL(TXT_) ? SUBSTRING(TXT_,7,4) + "-" + SUBSTRING(TXT_,4,2) + "-" + SUBSTRING(TXT_,1,2) + " " + SUBSTRING(TXT_,12,2) + ":" + SUBSTRING(TXT_,15,2) + ":00.000" : (DT_STR,4000,1252)NULL(DT_STR,4000,1252)</v>
      </c>
      <c r="G56" s="46" t="str">
        <f t="shared" ca="1" si="4"/>
        <v>!ISNULL(TXT_) ? SUBSTRING(TXT_,7,4) + "-" + SUBSTRING(TXT_,4,2) + "-" + SUBSTRING(TXT_,1,2) + " " + SUBSTRING(TXT_,12,2) + ":" + SUBSTRING(TXT_,15,2) + ":" + SUBSTRING(TXT_,18,2) + ".000" : (DT_STR,4000,1252)NULL(DT_STR,4000,1252)</v>
      </c>
      <c r="H56" s="46" t="str">
        <f t="shared" ca="1" si="5"/>
        <v>!ISNULL(TXT_) ? (TXT_) : (DT_STR,4000,1252)NULL(DT_STR,4000,1252)</v>
      </c>
      <c r="I56" s="37" t="str">
        <f t="shared" ca="1" si="6"/>
        <v>NULL</v>
      </c>
      <c r="J56" s="37"/>
      <c r="K56" s="47">
        <v>31</v>
      </c>
      <c r="L56" t="str">
        <f t="shared" ca="1" si="7"/>
        <v/>
      </c>
    </row>
    <row r="57" spans="3:12" x14ac:dyDescent="0.2">
      <c r="C57" s="46" t="str">
        <f t="shared" ca="1" si="0"/>
        <v>!ISNULL(TXT_) ? SUBSTRING(TXT_,1,4) + "-" + SUBSTRING(TXT_,5,2) + "-" + SUBSTRING(TXT_,7,2) + " " + SUBSTRING(TXT_,9,2) + ":" + SUBSTRING(TXT_, 11,2) + ":" + SUBSTRING(TXT_, 13,2) : (DT_STR,4000,1252)NULL(DT_STR,4000,1252)</v>
      </c>
      <c r="D57" s="46" t="str">
        <f t="shared" ca="1" si="1"/>
        <v>!ISNULL(TXT_) ? SUBSTRING(TXT_,1,4) + "-" + SUBSTRING(TXT_,5,2) + "-" + SUBSTRING(TXT_,7,2) + " " + "00:00:00.000" : (DT_STR,4000,1252)NULL(DT_STR,4000,1252)</v>
      </c>
      <c r="E57" s="46" t="str">
        <f t="shared" ca="1" si="2"/>
        <v>!ISNULL(TXT_) ? SUBSTRING(TXT_,7,4) + "-" + SUBSTRING(TXT_,4,2) + "-" + SUBSTRING(TXT_,1,2) + " " + "00:00:00.000" : (DT_STR,4000,1252)NULL(DT_STR,4000,1252)</v>
      </c>
      <c r="F57" s="46" t="str">
        <f t="shared" ca="1" si="3"/>
        <v>!ISNULL(TXT_) ? SUBSTRING(TXT_,7,4) + "-" + SUBSTRING(TXT_,4,2) + "-" + SUBSTRING(TXT_,1,2) + " " + SUBSTRING(TXT_,12,2) + ":" + SUBSTRING(TXT_,15,2) + ":00.000" : (DT_STR,4000,1252)NULL(DT_STR,4000,1252)</v>
      </c>
      <c r="G57" s="46" t="str">
        <f t="shared" ca="1" si="4"/>
        <v>!ISNULL(TXT_) ? SUBSTRING(TXT_,7,4) + "-" + SUBSTRING(TXT_,4,2) + "-" + SUBSTRING(TXT_,1,2) + " " + SUBSTRING(TXT_,12,2) + ":" + SUBSTRING(TXT_,15,2) + ":" + SUBSTRING(TXT_,18,2) + ".000" : (DT_STR,4000,1252)NULL(DT_STR,4000,1252)</v>
      </c>
      <c r="H57" s="46" t="str">
        <f t="shared" ca="1" si="5"/>
        <v>!ISNULL(TXT_) ? (TXT_) : (DT_STR,4000,1252)NULL(DT_STR,4000,1252)</v>
      </c>
      <c r="I57" s="37" t="str">
        <f t="shared" ca="1" si="6"/>
        <v>NULL</v>
      </c>
      <c r="J57" s="37"/>
      <c r="K57" s="47">
        <v>32</v>
      </c>
      <c r="L57" t="str">
        <f t="shared" ca="1" si="7"/>
        <v/>
      </c>
    </row>
    <row r="58" spans="3:12" x14ac:dyDescent="0.2">
      <c r="C58" s="46" t="str">
        <f t="shared" ca="1" si="0"/>
        <v>!ISNULL(TXT_) ? SUBSTRING(TXT_,1,4) + "-" + SUBSTRING(TXT_,5,2) + "-" + SUBSTRING(TXT_,7,2) + " " + SUBSTRING(TXT_,9,2) + ":" + SUBSTRING(TXT_, 11,2) + ":" + SUBSTRING(TXT_, 13,2) : (DT_STR,4000,1252)NULL(DT_STR,4000,1252)</v>
      </c>
      <c r="D58" s="46" t="str">
        <f t="shared" ca="1" si="1"/>
        <v>!ISNULL(TXT_) ? SUBSTRING(TXT_,1,4) + "-" + SUBSTRING(TXT_,5,2) + "-" + SUBSTRING(TXT_,7,2) + " " + "00:00:00.000" : (DT_STR,4000,1252)NULL(DT_STR,4000,1252)</v>
      </c>
      <c r="E58" s="46" t="str">
        <f t="shared" ca="1" si="2"/>
        <v>!ISNULL(TXT_) ? SUBSTRING(TXT_,7,4) + "-" + SUBSTRING(TXT_,4,2) + "-" + SUBSTRING(TXT_,1,2) + " " + "00:00:00.000" : (DT_STR,4000,1252)NULL(DT_STR,4000,1252)</v>
      </c>
      <c r="F58" s="46" t="str">
        <f t="shared" ca="1" si="3"/>
        <v>!ISNULL(TXT_) ? SUBSTRING(TXT_,7,4) + "-" + SUBSTRING(TXT_,4,2) + "-" + SUBSTRING(TXT_,1,2) + " " + SUBSTRING(TXT_,12,2) + ":" + SUBSTRING(TXT_,15,2) + ":00.000" : (DT_STR,4000,1252)NULL(DT_STR,4000,1252)</v>
      </c>
      <c r="G58" s="46" t="str">
        <f t="shared" ca="1" si="4"/>
        <v>!ISNULL(TXT_) ? SUBSTRING(TXT_,7,4) + "-" + SUBSTRING(TXT_,4,2) + "-" + SUBSTRING(TXT_,1,2) + " " + SUBSTRING(TXT_,12,2) + ":" + SUBSTRING(TXT_,15,2) + ":" + SUBSTRING(TXT_,18,2) + ".000" : (DT_STR,4000,1252)NULL(DT_STR,4000,1252)</v>
      </c>
      <c r="H58" s="46" t="str">
        <f t="shared" ca="1" si="5"/>
        <v>!ISNULL(TXT_) ? (TXT_) : (DT_STR,4000,1252)NULL(DT_STR,4000,1252)</v>
      </c>
      <c r="I58" s="37" t="str">
        <f t="shared" ca="1" si="6"/>
        <v>NULL</v>
      </c>
      <c r="J58" s="37"/>
      <c r="K58" s="47">
        <v>33</v>
      </c>
      <c r="L58" t="str">
        <f t="shared" ca="1" si="7"/>
        <v/>
      </c>
    </row>
    <row r="59" spans="3:12" x14ac:dyDescent="0.2">
      <c r="C59" s="46" t="str">
        <f t="shared" ca="1" si="0"/>
        <v>!ISNULL(TXT_) ? SUBSTRING(TXT_,1,4) + "-" + SUBSTRING(TXT_,5,2) + "-" + SUBSTRING(TXT_,7,2) + " " + SUBSTRING(TXT_,9,2) + ":" + SUBSTRING(TXT_, 11,2) + ":" + SUBSTRING(TXT_, 13,2) : (DT_STR,4000,1252)NULL(DT_STR,4000,1252)</v>
      </c>
      <c r="D59" s="46" t="str">
        <f t="shared" ca="1" si="1"/>
        <v>!ISNULL(TXT_) ? SUBSTRING(TXT_,1,4) + "-" + SUBSTRING(TXT_,5,2) + "-" + SUBSTRING(TXT_,7,2) + " " + "00:00:00.000" : (DT_STR,4000,1252)NULL(DT_STR,4000,1252)</v>
      </c>
      <c r="E59" s="46" t="str">
        <f t="shared" ca="1" si="2"/>
        <v>!ISNULL(TXT_) ? SUBSTRING(TXT_,7,4) + "-" + SUBSTRING(TXT_,4,2) + "-" + SUBSTRING(TXT_,1,2) + " " + "00:00:00.000" : (DT_STR,4000,1252)NULL(DT_STR,4000,1252)</v>
      </c>
      <c r="F59" s="46" t="str">
        <f t="shared" ca="1" si="3"/>
        <v>!ISNULL(TXT_) ? SUBSTRING(TXT_,7,4) + "-" + SUBSTRING(TXT_,4,2) + "-" + SUBSTRING(TXT_,1,2) + " " + SUBSTRING(TXT_,12,2) + ":" + SUBSTRING(TXT_,15,2) + ":00.000" : (DT_STR,4000,1252)NULL(DT_STR,4000,1252)</v>
      </c>
      <c r="G59" s="46" t="str">
        <f t="shared" ca="1" si="4"/>
        <v>!ISNULL(TXT_) ? SUBSTRING(TXT_,7,4) + "-" + SUBSTRING(TXT_,4,2) + "-" + SUBSTRING(TXT_,1,2) + " " + SUBSTRING(TXT_,12,2) + ":" + SUBSTRING(TXT_,15,2) + ":" + SUBSTRING(TXT_,18,2) + ".000" : (DT_STR,4000,1252)NULL(DT_STR,4000,1252)</v>
      </c>
      <c r="H59" s="46" t="str">
        <f t="shared" ca="1" si="5"/>
        <v>!ISNULL(TXT_) ? (TXT_) : (DT_STR,4000,1252)NULL(DT_STR,4000,1252)</v>
      </c>
      <c r="I59" s="37" t="str">
        <f t="shared" ca="1" si="6"/>
        <v>NULL</v>
      </c>
      <c r="J59" s="37"/>
      <c r="K59" s="47">
        <v>34</v>
      </c>
      <c r="L59" t="str">
        <f t="shared" ca="1" si="7"/>
        <v/>
      </c>
    </row>
    <row r="60" spans="3:12" x14ac:dyDescent="0.2">
      <c r="C60" s="46" t="str">
        <f t="shared" ca="1" si="0"/>
        <v>!ISNULL(TXT_) ? SUBSTRING(TXT_,1,4) + "-" + SUBSTRING(TXT_,5,2) + "-" + SUBSTRING(TXT_,7,2) + " " + SUBSTRING(TXT_,9,2) + ":" + SUBSTRING(TXT_, 11,2) + ":" + SUBSTRING(TXT_, 13,2) : (DT_STR,4000,1252)NULL(DT_STR,4000,1252)</v>
      </c>
      <c r="D60" s="46" t="str">
        <f t="shared" ca="1" si="1"/>
        <v>!ISNULL(TXT_) ? SUBSTRING(TXT_,1,4) + "-" + SUBSTRING(TXT_,5,2) + "-" + SUBSTRING(TXT_,7,2) + " " + "00:00:00.000" : (DT_STR,4000,1252)NULL(DT_STR,4000,1252)</v>
      </c>
      <c r="E60" s="46" t="str">
        <f t="shared" ca="1" si="2"/>
        <v>!ISNULL(TXT_) ? SUBSTRING(TXT_,7,4) + "-" + SUBSTRING(TXT_,4,2) + "-" + SUBSTRING(TXT_,1,2) + " " + "00:00:00.000" : (DT_STR,4000,1252)NULL(DT_STR,4000,1252)</v>
      </c>
      <c r="F60" s="46" t="str">
        <f t="shared" ca="1" si="3"/>
        <v>!ISNULL(TXT_) ? SUBSTRING(TXT_,7,4) + "-" + SUBSTRING(TXT_,4,2) + "-" + SUBSTRING(TXT_,1,2) + " " + SUBSTRING(TXT_,12,2) + ":" + SUBSTRING(TXT_,15,2) + ":00.000" : (DT_STR,4000,1252)NULL(DT_STR,4000,1252)</v>
      </c>
      <c r="G60" s="46" t="str">
        <f t="shared" ca="1" si="4"/>
        <v>!ISNULL(TXT_) ? SUBSTRING(TXT_,7,4) + "-" + SUBSTRING(TXT_,4,2) + "-" + SUBSTRING(TXT_,1,2) + " " + SUBSTRING(TXT_,12,2) + ":" + SUBSTRING(TXT_,15,2) + ":" + SUBSTRING(TXT_,18,2) + ".000" : (DT_STR,4000,1252)NULL(DT_STR,4000,1252)</v>
      </c>
      <c r="H60" s="46" t="str">
        <f t="shared" ca="1" si="5"/>
        <v>!ISNULL(TXT_) ? (TXT_) : (DT_STR,4000,1252)NULL(DT_STR,4000,1252)</v>
      </c>
      <c r="I60" s="37" t="str">
        <f t="shared" ca="1" si="6"/>
        <v>NULL</v>
      </c>
      <c r="J60" s="37"/>
      <c r="K60" s="47">
        <v>35</v>
      </c>
      <c r="L60" t="str">
        <f t="shared" ca="1" si="7"/>
        <v/>
      </c>
    </row>
    <row r="61" spans="3:12" x14ac:dyDescent="0.2">
      <c r="C61" s="46" t="str">
        <f t="shared" ca="1" si="0"/>
        <v>!ISNULL(TXT_) ? SUBSTRING(TXT_,1,4) + "-" + SUBSTRING(TXT_,5,2) + "-" + SUBSTRING(TXT_,7,2) + " " + SUBSTRING(TXT_,9,2) + ":" + SUBSTRING(TXT_, 11,2) + ":" + SUBSTRING(TXT_, 13,2) : (DT_STR,4000,1252)NULL(DT_STR,4000,1252)</v>
      </c>
      <c r="D61" s="46" t="str">
        <f t="shared" ca="1" si="1"/>
        <v>!ISNULL(TXT_) ? SUBSTRING(TXT_,1,4) + "-" + SUBSTRING(TXT_,5,2) + "-" + SUBSTRING(TXT_,7,2) + " " + "00:00:00.000" : (DT_STR,4000,1252)NULL(DT_STR,4000,1252)</v>
      </c>
      <c r="E61" s="46" t="str">
        <f t="shared" ca="1" si="2"/>
        <v>!ISNULL(TXT_) ? SUBSTRING(TXT_,7,4) + "-" + SUBSTRING(TXT_,4,2) + "-" + SUBSTRING(TXT_,1,2) + " " + "00:00:00.000" : (DT_STR,4000,1252)NULL(DT_STR,4000,1252)</v>
      </c>
      <c r="F61" s="46" t="str">
        <f t="shared" ca="1" si="3"/>
        <v>!ISNULL(TXT_) ? SUBSTRING(TXT_,7,4) + "-" + SUBSTRING(TXT_,4,2) + "-" + SUBSTRING(TXT_,1,2) + " " + SUBSTRING(TXT_,12,2) + ":" + SUBSTRING(TXT_,15,2) + ":00.000" : (DT_STR,4000,1252)NULL(DT_STR,4000,1252)</v>
      </c>
      <c r="G61" s="46" t="str">
        <f t="shared" ca="1" si="4"/>
        <v>!ISNULL(TXT_) ? SUBSTRING(TXT_,7,4) + "-" + SUBSTRING(TXT_,4,2) + "-" + SUBSTRING(TXT_,1,2) + " " + SUBSTRING(TXT_,12,2) + ":" + SUBSTRING(TXT_,15,2) + ":" + SUBSTRING(TXT_,18,2) + ".000" : (DT_STR,4000,1252)NULL(DT_STR,4000,1252)</v>
      </c>
      <c r="H61" s="46" t="str">
        <f t="shared" ca="1" si="5"/>
        <v>!ISNULL(TXT_) ? (TXT_) : (DT_STR,4000,1252)NULL(DT_STR,4000,1252)</v>
      </c>
      <c r="I61" s="37" t="str">
        <f t="shared" ca="1" si="6"/>
        <v>NULL</v>
      </c>
      <c r="J61" s="37"/>
      <c r="K61" s="47">
        <v>36</v>
      </c>
      <c r="L61" t="str">
        <f t="shared" ca="1" si="7"/>
        <v/>
      </c>
    </row>
    <row r="62" spans="3:12" x14ac:dyDescent="0.2">
      <c r="C62" s="46" t="str">
        <f t="shared" ca="1" si="0"/>
        <v>!ISNULL(TXT_) ? SUBSTRING(TXT_,1,4) + "-" + SUBSTRING(TXT_,5,2) + "-" + SUBSTRING(TXT_,7,2) + " " + SUBSTRING(TXT_,9,2) + ":" + SUBSTRING(TXT_, 11,2) + ":" + SUBSTRING(TXT_, 13,2) : (DT_STR,4000,1252)NULL(DT_STR,4000,1252)</v>
      </c>
      <c r="D62" s="46" t="str">
        <f t="shared" ca="1" si="1"/>
        <v>!ISNULL(TXT_) ? SUBSTRING(TXT_,1,4) + "-" + SUBSTRING(TXT_,5,2) + "-" + SUBSTRING(TXT_,7,2) + " " + "00:00:00.000" : (DT_STR,4000,1252)NULL(DT_STR,4000,1252)</v>
      </c>
      <c r="E62" s="46" t="str">
        <f t="shared" ca="1" si="2"/>
        <v>!ISNULL(TXT_) ? SUBSTRING(TXT_,7,4) + "-" + SUBSTRING(TXT_,4,2) + "-" + SUBSTRING(TXT_,1,2) + " " + "00:00:00.000" : (DT_STR,4000,1252)NULL(DT_STR,4000,1252)</v>
      </c>
      <c r="F62" s="46" t="str">
        <f t="shared" ca="1" si="3"/>
        <v>!ISNULL(TXT_) ? SUBSTRING(TXT_,7,4) + "-" + SUBSTRING(TXT_,4,2) + "-" + SUBSTRING(TXT_,1,2) + " " + SUBSTRING(TXT_,12,2) + ":" + SUBSTRING(TXT_,15,2) + ":00.000" : (DT_STR,4000,1252)NULL(DT_STR,4000,1252)</v>
      </c>
      <c r="G62" s="46" t="str">
        <f t="shared" ca="1" si="4"/>
        <v>!ISNULL(TXT_) ? SUBSTRING(TXT_,7,4) + "-" + SUBSTRING(TXT_,4,2) + "-" + SUBSTRING(TXT_,1,2) + " " + SUBSTRING(TXT_,12,2) + ":" + SUBSTRING(TXT_,15,2) + ":" + SUBSTRING(TXT_,18,2) + ".000" : (DT_STR,4000,1252)NULL(DT_STR,4000,1252)</v>
      </c>
      <c r="H62" s="46" t="str">
        <f t="shared" ca="1" si="5"/>
        <v>!ISNULL(TXT_) ? (TXT_) : (DT_STR,4000,1252)NULL(DT_STR,4000,1252)</v>
      </c>
      <c r="I62" s="37" t="str">
        <f t="shared" ca="1" si="6"/>
        <v>NULL</v>
      </c>
      <c r="J62" s="37"/>
      <c r="K62" s="47">
        <v>37</v>
      </c>
      <c r="L62" t="str">
        <f t="shared" ca="1" si="7"/>
        <v/>
      </c>
    </row>
    <row r="63" spans="3:12" x14ac:dyDescent="0.2">
      <c r="C63" s="46" t="str">
        <f t="shared" ca="1" si="0"/>
        <v>!ISNULL(TXT_) ? SUBSTRING(TXT_,1,4) + "-" + SUBSTRING(TXT_,5,2) + "-" + SUBSTRING(TXT_,7,2) + " " + SUBSTRING(TXT_,9,2) + ":" + SUBSTRING(TXT_, 11,2) + ":" + SUBSTRING(TXT_, 13,2) : (DT_STR,4000,1252)NULL(DT_STR,4000,1252)</v>
      </c>
      <c r="D63" s="46" t="str">
        <f t="shared" ca="1" si="1"/>
        <v>!ISNULL(TXT_) ? SUBSTRING(TXT_,1,4) + "-" + SUBSTRING(TXT_,5,2) + "-" + SUBSTRING(TXT_,7,2) + " " + "00:00:00.000" : (DT_STR,4000,1252)NULL(DT_STR,4000,1252)</v>
      </c>
      <c r="E63" s="46" t="str">
        <f t="shared" ca="1" si="2"/>
        <v>!ISNULL(TXT_) ? SUBSTRING(TXT_,7,4) + "-" + SUBSTRING(TXT_,4,2) + "-" + SUBSTRING(TXT_,1,2) + " " + "00:00:00.000" : (DT_STR,4000,1252)NULL(DT_STR,4000,1252)</v>
      </c>
      <c r="F63" s="46" t="str">
        <f t="shared" ca="1" si="3"/>
        <v>!ISNULL(TXT_) ? SUBSTRING(TXT_,7,4) + "-" + SUBSTRING(TXT_,4,2) + "-" + SUBSTRING(TXT_,1,2) + " " + SUBSTRING(TXT_,12,2) + ":" + SUBSTRING(TXT_,15,2) + ":00.000" : (DT_STR,4000,1252)NULL(DT_STR,4000,1252)</v>
      </c>
      <c r="G63" s="46" t="str">
        <f t="shared" ca="1" si="4"/>
        <v>!ISNULL(TXT_) ? SUBSTRING(TXT_,7,4) + "-" + SUBSTRING(TXT_,4,2) + "-" + SUBSTRING(TXT_,1,2) + " " + SUBSTRING(TXT_,12,2) + ":" + SUBSTRING(TXT_,15,2) + ":" + SUBSTRING(TXT_,18,2) + ".000" : (DT_STR,4000,1252)NULL(DT_STR,4000,1252)</v>
      </c>
      <c r="H63" s="46" t="str">
        <f t="shared" ca="1" si="5"/>
        <v>!ISNULL(TXT_) ? (TXT_) : (DT_STR,4000,1252)NULL(DT_STR,4000,1252)</v>
      </c>
      <c r="I63" s="37" t="str">
        <f t="shared" ca="1" si="6"/>
        <v>NULL</v>
      </c>
      <c r="J63" s="37"/>
      <c r="K63" s="47">
        <v>38</v>
      </c>
      <c r="L63" t="str">
        <f t="shared" ca="1" si="7"/>
        <v/>
      </c>
    </row>
    <row r="64" spans="3:12" x14ac:dyDescent="0.2">
      <c r="C64" s="46" t="str">
        <f t="shared" ca="1" si="0"/>
        <v>!ISNULL(TXT_) ? SUBSTRING(TXT_,1,4) + "-" + SUBSTRING(TXT_,5,2) + "-" + SUBSTRING(TXT_,7,2) + " " + SUBSTRING(TXT_,9,2) + ":" + SUBSTRING(TXT_, 11,2) + ":" + SUBSTRING(TXT_, 13,2) : (DT_STR,4000,1252)NULL(DT_STR,4000,1252)</v>
      </c>
      <c r="D64" s="46" t="str">
        <f t="shared" ca="1" si="1"/>
        <v>!ISNULL(TXT_) ? SUBSTRING(TXT_,1,4) + "-" + SUBSTRING(TXT_,5,2) + "-" + SUBSTRING(TXT_,7,2) + " " + "00:00:00.000" : (DT_STR,4000,1252)NULL(DT_STR,4000,1252)</v>
      </c>
      <c r="E64" s="46" t="str">
        <f t="shared" ca="1" si="2"/>
        <v>!ISNULL(TXT_) ? SUBSTRING(TXT_,7,4) + "-" + SUBSTRING(TXT_,4,2) + "-" + SUBSTRING(TXT_,1,2) + " " + "00:00:00.000" : (DT_STR,4000,1252)NULL(DT_STR,4000,1252)</v>
      </c>
      <c r="F64" s="46" t="str">
        <f t="shared" ca="1" si="3"/>
        <v>!ISNULL(TXT_) ? SUBSTRING(TXT_,7,4) + "-" + SUBSTRING(TXT_,4,2) + "-" + SUBSTRING(TXT_,1,2) + " " + SUBSTRING(TXT_,12,2) + ":" + SUBSTRING(TXT_,15,2) + ":00.000" : (DT_STR,4000,1252)NULL(DT_STR,4000,1252)</v>
      </c>
      <c r="G64" s="46" t="str">
        <f t="shared" ca="1" si="4"/>
        <v>!ISNULL(TXT_) ? SUBSTRING(TXT_,7,4) + "-" + SUBSTRING(TXT_,4,2) + "-" + SUBSTRING(TXT_,1,2) + " " + SUBSTRING(TXT_,12,2) + ":" + SUBSTRING(TXT_,15,2) + ":" + SUBSTRING(TXT_,18,2) + ".000" : (DT_STR,4000,1252)NULL(DT_STR,4000,1252)</v>
      </c>
      <c r="H64" s="46" t="str">
        <f t="shared" ca="1" si="5"/>
        <v>!ISNULL(TXT_) ? (TXT_) : (DT_STR,4000,1252)NULL(DT_STR,4000,1252)</v>
      </c>
      <c r="I64" s="37" t="str">
        <f t="shared" ca="1" si="6"/>
        <v>NULL</v>
      </c>
      <c r="J64" s="37"/>
      <c r="K64" s="47">
        <v>39</v>
      </c>
      <c r="L64" t="str">
        <f t="shared" ca="1" si="7"/>
        <v/>
      </c>
    </row>
    <row r="65" spans="3:12" x14ac:dyDescent="0.2">
      <c r="C65" s="46" t="str">
        <f t="shared" ca="1" si="0"/>
        <v>!ISNULL(TXT_) ? SUBSTRING(TXT_,1,4) + "-" + SUBSTRING(TXT_,5,2) + "-" + SUBSTRING(TXT_,7,2) + " " + SUBSTRING(TXT_,9,2) + ":" + SUBSTRING(TXT_, 11,2) + ":" + SUBSTRING(TXT_, 13,2) : (DT_STR,4000,1252)NULL(DT_STR,4000,1252)</v>
      </c>
      <c r="D65" s="46" t="str">
        <f t="shared" ca="1" si="1"/>
        <v>!ISNULL(TXT_) ? SUBSTRING(TXT_,1,4) + "-" + SUBSTRING(TXT_,5,2) + "-" + SUBSTRING(TXT_,7,2) + " " + "00:00:00.000" : (DT_STR,4000,1252)NULL(DT_STR,4000,1252)</v>
      </c>
      <c r="E65" s="46" t="str">
        <f t="shared" ca="1" si="2"/>
        <v>!ISNULL(TXT_) ? SUBSTRING(TXT_,7,4) + "-" + SUBSTRING(TXT_,4,2) + "-" + SUBSTRING(TXT_,1,2) + " " + "00:00:00.000" : (DT_STR,4000,1252)NULL(DT_STR,4000,1252)</v>
      </c>
      <c r="F65" s="46" t="str">
        <f t="shared" ca="1" si="3"/>
        <v>!ISNULL(TXT_) ? SUBSTRING(TXT_,7,4) + "-" + SUBSTRING(TXT_,4,2) + "-" + SUBSTRING(TXT_,1,2) + " " + SUBSTRING(TXT_,12,2) + ":" + SUBSTRING(TXT_,15,2) + ":00.000" : (DT_STR,4000,1252)NULL(DT_STR,4000,1252)</v>
      </c>
      <c r="G65" s="46" t="str">
        <f t="shared" ca="1" si="4"/>
        <v>!ISNULL(TXT_) ? SUBSTRING(TXT_,7,4) + "-" + SUBSTRING(TXT_,4,2) + "-" + SUBSTRING(TXT_,1,2) + " " + SUBSTRING(TXT_,12,2) + ":" + SUBSTRING(TXT_,15,2) + ":" + SUBSTRING(TXT_,18,2) + ".000" : (DT_STR,4000,1252)NULL(DT_STR,4000,1252)</v>
      </c>
      <c r="H65" s="46" t="str">
        <f t="shared" ca="1" si="5"/>
        <v>!ISNULL(TXT_) ? (TXT_) : (DT_STR,4000,1252)NULL(DT_STR,4000,1252)</v>
      </c>
      <c r="I65" s="37" t="str">
        <f t="shared" ca="1" si="6"/>
        <v>NULL</v>
      </c>
      <c r="J65" s="37"/>
      <c r="K65" s="47">
        <v>40</v>
      </c>
      <c r="L65" t="str">
        <f t="shared" ca="1" si="7"/>
        <v/>
      </c>
    </row>
    <row r="66" spans="3:12" x14ac:dyDescent="0.2">
      <c r="C66" s="46" t="str">
        <f t="shared" ca="1" si="0"/>
        <v>!ISNULL(TXT_) ? SUBSTRING(TXT_,1,4) + "-" + SUBSTRING(TXT_,5,2) + "-" + SUBSTRING(TXT_,7,2) + " " + SUBSTRING(TXT_,9,2) + ":" + SUBSTRING(TXT_, 11,2) + ":" + SUBSTRING(TXT_, 13,2) : (DT_STR,4000,1252)NULL(DT_STR,4000,1252)</v>
      </c>
      <c r="D66" s="46" t="str">
        <f t="shared" ca="1" si="1"/>
        <v>!ISNULL(TXT_) ? SUBSTRING(TXT_,1,4) + "-" + SUBSTRING(TXT_,5,2) + "-" + SUBSTRING(TXT_,7,2) + " " + "00:00:00.000" : (DT_STR,4000,1252)NULL(DT_STR,4000,1252)</v>
      </c>
      <c r="E66" s="46" t="str">
        <f t="shared" ca="1" si="2"/>
        <v>!ISNULL(TXT_) ? SUBSTRING(TXT_,7,4) + "-" + SUBSTRING(TXT_,4,2) + "-" + SUBSTRING(TXT_,1,2) + " " + "00:00:00.000" : (DT_STR,4000,1252)NULL(DT_STR,4000,1252)</v>
      </c>
      <c r="F66" s="46" t="str">
        <f t="shared" ca="1" si="3"/>
        <v>!ISNULL(TXT_) ? SUBSTRING(TXT_,7,4) + "-" + SUBSTRING(TXT_,4,2) + "-" + SUBSTRING(TXT_,1,2) + " " + SUBSTRING(TXT_,12,2) + ":" + SUBSTRING(TXT_,15,2) + ":00.000" : (DT_STR,4000,1252)NULL(DT_STR,4000,1252)</v>
      </c>
      <c r="G66" s="46" t="str">
        <f t="shared" ca="1" si="4"/>
        <v>!ISNULL(TXT_) ? SUBSTRING(TXT_,7,4) + "-" + SUBSTRING(TXT_,4,2) + "-" + SUBSTRING(TXT_,1,2) + " " + SUBSTRING(TXT_,12,2) + ":" + SUBSTRING(TXT_,15,2) + ":" + SUBSTRING(TXT_,18,2) + ".000" : (DT_STR,4000,1252)NULL(DT_STR,4000,1252)</v>
      </c>
      <c r="H66" s="46" t="str">
        <f t="shared" ca="1" si="5"/>
        <v>!ISNULL(TXT_) ? (TXT_) : (DT_STR,4000,1252)NULL(DT_STR,4000,1252)</v>
      </c>
      <c r="I66" s="37" t="str">
        <f t="shared" ca="1" si="6"/>
        <v>NULL</v>
      </c>
      <c r="J66" s="37"/>
      <c r="K66" s="47">
        <v>41</v>
      </c>
      <c r="L66" t="str">
        <f t="shared" ca="1" si="7"/>
        <v/>
      </c>
    </row>
    <row r="67" spans="3:12" x14ac:dyDescent="0.2">
      <c r="C67" s="46" t="str">
        <f t="shared" ca="1" si="0"/>
        <v>!ISNULL(TXT_) ? SUBSTRING(TXT_,1,4) + "-" + SUBSTRING(TXT_,5,2) + "-" + SUBSTRING(TXT_,7,2) + " " + SUBSTRING(TXT_,9,2) + ":" + SUBSTRING(TXT_, 11,2) + ":" + SUBSTRING(TXT_, 13,2) : (DT_STR,4000,1252)NULL(DT_STR,4000,1252)</v>
      </c>
      <c r="D67" s="46" t="str">
        <f t="shared" ca="1" si="1"/>
        <v>!ISNULL(TXT_) ? SUBSTRING(TXT_,1,4) + "-" + SUBSTRING(TXT_,5,2) + "-" + SUBSTRING(TXT_,7,2) + " " + "00:00:00.000" : (DT_STR,4000,1252)NULL(DT_STR,4000,1252)</v>
      </c>
      <c r="E67" s="46" t="str">
        <f t="shared" ca="1" si="2"/>
        <v>!ISNULL(TXT_) ? SUBSTRING(TXT_,7,4) + "-" + SUBSTRING(TXT_,4,2) + "-" + SUBSTRING(TXT_,1,2) + " " + "00:00:00.000" : (DT_STR,4000,1252)NULL(DT_STR,4000,1252)</v>
      </c>
      <c r="F67" s="46" t="str">
        <f t="shared" ca="1" si="3"/>
        <v>!ISNULL(TXT_) ? SUBSTRING(TXT_,7,4) + "-" + SUBSTRING(TXT_,4,2) + "-" + SUBSTRING(TXT_,1,2) + " " + SUBSTRING(TXT_,12,2) + ":" + SUBSTRING(TXT_,15,2) + ":00.000" : (DT_STR,4000,1252)NULL(DT_STR,4000,1252)</v>
      </c>
      <c r="G67" s="46" t="str">
        <f t="shared" ca="1" si="4"/>
        <v>!ISNULL(TXT_) ? SUBSTRING(TXT_,7,4) + "-" + SUBSTRING(TXT_,4,2) + "-" + SUBSTRING(TXT_,1,2) + " " + SUBSTRING(TXT_,12,2) + ":" + SUBSTRING(TXT_,15,2) + ":" + SUBSTRING(TXT_,18,2) + ".000" : (DT_STR,4000,1252)NULL(DT_STR,4000,1252)</v>
      </c>
      <c r="H67" s="46" t="str">
        <f t="shared" ca="1" si="5"/>
        <v>!ISNULL(TXT_) ? (TXT_) : (DT_STR,4000,1252)NULL(DT_STR,4000,1252)</v>
      </c>
      <c r="I67" s="37" t="str">
        <f t="shared" ca="1" si="6"/>
        <v>NULL</v>
      </c>
      <c r="J67" s="37"/>
      <c r="K67" s="47">
        <v>42</v>
      </c>
      <c r="L67" t="str">
        <f t="shared" ca="1" si="7"/>
        <v/>
      </c>
    </row>
    <row r="68" spans="3:12" x14ac:dyDescent="0.2">
      <c r="C68" s="46" t="str">
        <f t="shared" ca="1" si="0"/>
        <v>!ISNULL(TXT_) ? SUBSTRING(TXT_,1,4) + "-" + SUBSTRING(TXT_,5,2) + "-" + SUBSTRING(TXT_,7,2) + " " + SUBSTRING(TXT_,9,2) + ":" + SUBSTRING(TXT_, 11,2) + ":" + SUBSTRING(TXT_, 13,2) : (DT_STR,4000,1252)NULL(DT_STR,4000,1252)</v>
      </c>
      <c r="D68" s="46" t="str">
        <f t="shared" ca="1" si="1"/>
        <v>!ISNULL(TXT_) ? SUBSTRING(TXT_,1,4) + "-" + SUBSTRING(TXT_,5,2) + "-" + SUBSTRING(TXT_,7,2) + " " + "00:00:00.000" : (DT_STR,4000,1252)NULL(DT_STR,4000,1252)</v>
      </c>
      <c r="E68" s="46" t="str">
        <f t="shared" ca="1" si="2"/>
        <v>!ISNULL(TXT_) ? SUBSTRING(TXT_,7,4) + "-" + SUBSTRING(TXT_,4,2) + "-" + SUBSTRING(TXT_,1,2) + " " + "00:00:00.000" : (DT_STR,4000,1252)NULL(DT_STR,4000,1252)</v>
      </c>
      <c r="F68" s="46" t="str">
        <f t="shared" ca="1" si="3"/>
        <v>!ISNULL(TXT_) ? SUBSTRING(TXT_,7,4) + "-" + SUBSTRING(TXT_,4,2) + "-" + SUBSTRING(TXT_,1,2) + " " + SUBSTRING(TXT_,12,2) + ":" + SUBSTRING(TXT_,15,2) + ":00.000" : (DT_STR,4000,1252)NULL(DT_STR,4000,1252)</v>
      </c>
      <c r="G68" s="46" t="str">
        <f t="shared" ca="1" si="4"/>
        <v>!ISNULL(TXT_) ? SUBSTRING(TXT_,7,4) + "-" + SUBSTRING(TXT_,4,2) + "-" + SUBSTRING(TXT_,1,2) + " " + SUBSTRING(TXT_,12,2) + ":" + SUBSTRING(TXT_,15,2) + ":" + SUBSTRING(TXT_,18,2) + ".000" : (DT_STR,4000,1252)NULL(DT_STR,4000,1252)</v>
      </c>
      <c r="H68" s="46" t="str">
        <f t="shared" ca="1" si="5"/>
        <v>!ISNULL(TXT_) ? (TXT_) : (DT_STR,4000,1252)NULL(DT_STR,4000,1252)</v>
      </c>
      <c r="I68" s="37" t="str">
        <f t="shared" ca="1" si="6"/>
        <v>NULL</v>
      </c>
      <c r="J68" s="37"/>
      <c r="K68" s="47">
        <v>43</v>
      </c>
      <c r="L68" t="str">
        <f t="shared" ca="1" si="7"/>
        <v/>
      </c>
    </row>
    <row r="69" spans="3:12" x14ac:dyDescent="0.2">
      <c r="C69" s="46" t="str">
        <f t="shared" ca="1" si="0"/>
        <v>!ISNULL(TXT_) ? SUBSTRING(TXT_,1,4) + "-" + SUBSTRING(TXT_,5,2) + "-" + SUBSTRING(TXT_,7,2) + " " + SUBSTRING(TXT_,9,2) + ":" + SUBSTRING(TXT_, 11,2) + ":" + SUBSTRING(TXT_, 13,2) : (DT_STR,4000,1252)NULL(DT_STR,4000,1252)</v>
      </c>
      <c r="D69" s="46" t="str">
        <f t="shared" ca="1" si="1"/>
        <v>!ISNULL(TXT_) ? SUBSTRING(TXT_,1,4) + "-" + SUBSTRING(TXT_,5,2) + "-" + SUBSTRING(TXT_,7,2) + " " + "00:00:00.000" : (DT_STR,4000,1252)NULL(DT_STR,4000,1252)</v>
      </c>
      <c r="E69" s="46" t="str">
        <f t="shared" ca="1" si="2"/>
        <v>!ISNULL(TXT_) ? SUBSTRING(TXT_,7,4) + "-" + SUBSTRING(TXT_,4,2) + "-" + SUBSTRING(TXT_,1,2) + " " + "00:00:00.000" : (DT_STR,4000,1252)NULL(DT_STR,4000,1252)</v>
      </c>
      <c r="F69" s="46" t="str">
        <f t="shared" ca="1" si="3"/>
        <v>!ISNULL(TXT_) ? SUBSTRING(TXT_,7,4) + "-" + SUBSTRING(TXT_,4,2) + "-" + SUBSTRING(TXT_,1,2) + " " + SUBSTRING(TXT_,12,2) + ":" + SUBSTRING(TXT_,15,2) + ":00.000" : (DT_STR,4000,1252)NULL(DT_STR,4000,1252)</v>
      </c>
      <c r="G69" s="46" t="str">
        <f t="shared" ca="1" si="4"/>
        <v>!ISNULL(TXT_) ? SUBSTRING(TXT_,7,4) + "-" + SUBSTRING(TXT_,4,2) + "-" + SUBSTRING(TXT_,1,2) + " " + SUBSTRING(TXT_,12,2) + ":" + SUBSTRING(TXT_,15,2) + ":" + SUBSTRING(TXT_,18,2) + ".000" : (DT_STR,4000,1252)NULL(DT_STR,4000,1252)</v>
      </c>
      <c r="H69" s="46" t="str">
        <f t="shared" ca="1" si="5"/>
        <v>!ISNULL(TXT_) ? (TXT_) : (DT_STR,4000,1252)NULL(DT_STR,4000,1252)</v>
      </c>
      <c r="I69" s="37" t="str">
        <f t="shared" ca="1" si="6"/>
        <v>NULL</v>
      </c>
      <c r="J69" s="37"/>
      <c r="K69" s="47">
        <v>44</v>
      </c>
      <c r="L69" t="str">
        <f t="shared" ca="1" si="7"/>
        <v/>
      </c>
    </row>
    <row r="70" spans="3:12" x14ac:dyDescent="0.2">
      <c r="C70" s="46" t="str">
        <f t="shared" ca="1" si="0"/>
        <v>!ISNULL(TXT_) ? SUBSTRING(TXT_,1,4) + "-" + SUBSTRING(TXT_,5,2) + "-" + SUBSTRING(TXT_,7,2) + " " + SUBSTRING(TXT_,9,2) + ":" + SUBSTRING(TXT_, 11,2) + ":" + SUBSTRING(TXT_, 13,2) : (DT_STR,4000,1252)NULL(DT_STR,4000,1252)</v>
      </c>
      <c r="D70" s="46" t="str">
        <f t="shared" ca="1" si="1"/>
        <v>!ISNULL(TXT_) ? SUBSTRING(TXT_,1,4) + "-" + SUBSTRING(TXT_,5,2) + "-" + SUBSTRING(TXT_,7,2) + " " + "00:00:00.000" : (DT_STR,4000,1252)NULL(DT_STR,4000,1252)</v>
      </c>
      <c r="E70" s="46" t="str">
        <f t="shared" ca="1" si="2"/>
        <v>!ISNULL(TXT_) ? SUBSTRING(TXT_,7,4) + "-" + SUBSTRING(TXT_,4,2) + "-" + SUBSTRING(TXT_,1,2) + " " + "00:00:00.000" : (DT_STR,4000,1252)NULL(DT_STR,4000,1252)</v>
      </c>
      <c r="F70" s="46" t="str">
        <f t="shared" ca="1" si="3"/>
        <v>!ISNULL(TXT_) ? SUBSTRING(TXT_,7,4) + "-" + SUBSTRING(TXT_,4,2) + "-" + SUBSTRING(TXT_,1,2) + " " + SUBSTRING(TXT_,12,2) + ":" + SUBSTRING(TXT_,15,2) + ":00.000" : (DT_STR,4000,1252)NULL(DT_STR,4000,1252)</v>
      </c>
      <c r="G70" s="46" t="str">
        <f t="shared" ca="1" si="4"/>
        <v>!ISNULL(TXT_) ? SUBSTRING(TXT_,7,4) + "-" + SUBSTRING(TXT_,4,2) + "-" + SUBSTRING(TXT_,1,2) + " " + SUBSTRING(TXT_,12,2) + ":" + SUBSTRING(TXT_,15,2) + ":" + SUBSTRING(TXT_,18,2) + ".000" : (DT_STR,4000,1252)NULL(DT_STR,4000,1252)</v>
      </c>
      <c r="H70" s="46" t="str">
        <f t="shared" ca="1" si="5"/>
        <v>!ISNULL(TXT_) ? (TXT_) : (DT_STR,4000,1252)NULL(DT_STR,4000,1252)</v>
      </c>
      <c r="I70" s="37" t="str">
        <f t="shared" ca="1" si="6"/>
        <v>NULL</v>
      </c>
      <c r="J70" s="37"/>
      <c r="K70" s="47">
        <v>45</v>
      </c>
      <c r="L70" t="str">
        <f t="shared" ca="1" si="7"/>
        <v/>
      </c>
    </row>
    <row r="71" spans="3:12" x14ac:dyDescent="0.2">
      <c r="C71" s="46" t="str">
        <f t="shared" ca="1" si="0"/>
        <v>!ISNULL(TXT_) ? SUBSTRING(TXT_,1,4) + "-" + SUBSTRING(TXT_,5,2) + "-" + SUBSTRING(TXT_,7,2) + " " + SUBSTRING(TXT_,9,2) + ":" + SUBSTRING(TXT_, 11,2) + ":" + SUBSTRING(TXT_, 13,2) : (DT_STR,4000,1252)NULL(DT_STR,4000,1252)</v>
      </c>
      <c r="D71" s="46" t="str">
        <f t="shared" ca="1" si="1"/>
        <v>!ISNULL(TXT_) ? SUBSTRING(TXT_,1,4) + "-" + SUBSTRING(TXT_,5,2) + "-" + SUBSTRING(TXT_,7,2) + " " + "00:00:00.000" : (DT_STR,4000,1252)NULL(DT_STR,4000,1252)</v>
      </c>
      <c r="E71" s="46" t="str">
        <f t="shared" ca="1" si="2"/>
        <v>!ISNULL(TXT_) ? SUBSTRING(TXT_,7,4) + "-" + SUBSTRING(TXT_,4,2) + "-" + SUBSTRING(TXT_,1,2) + " " + "00:00:00.000" : (DT_STR,4000,1252)NULL(DT_STR,4000,1252)</v>
      </c>
      <c r="F71" s="46" t="str">
        <f t="shared" ca="1" si="3"/>
        <v>!ISNULL(TXT_) ? SUBSTRING(TXT_,7,4) + "-" + SUBSTRING(TXT_,4,2) + "-" + SUBSTRING(TXT_,1,2) + " " + SUBSTRING(TXT_,12,2) + ":" + SUBSTRING(TXT_,15,2) + ":00.000" : (DT_STR,4000,1252)NULL(DT_STR,4000,1252)</v>
      </c>
      <c r="G71" s="46" t="str">
        <f t="shared" ca="1" si="4"/>
        <v>!ISNULL(TXT_) ? SUBSTRING(TXT_,7,4) + "-" + SUBSTRING(TXT_,4,2) + "-" + SUBSTRING(TXT_,1,2) + " " + SUBSTRING(TXT_,12,2) + ":" + SUBSTRING(TXT_,15,2) + ":" + SUBSTRING(TXT_,18,2) + ".000" : (DT_STR,4000,1252)NULL(DT_STR,4000,1252)</v>
      </c>
      <c r="H71" s="46" t="str">
        <f t="shared" ca="1" si="5"/>
        <v>!ISNULL(TXT_) ? (TXT_) : (DT_STR,4000,1252)NULL(DT_STR,4000,1252)</v>
      </c>
      <c r="I71" s="37" t="str">
        <f t="shared" ca="1" si="6"/>
        <v>NULL</v>
      </c>
      <c r="J71" s="37"/>
      <c r="K71" s="47">
        <v>46</v>
      </c>
      <c r="L71" t="str">
        <f t="shared" ca="1" si="7"/>
        <v/>
      </c>
    </row>
    <row r="72" spans="3:12" x14ac:dyDescent="0.2">
      <c r="C72" s="46" t="str">
        <f t="shared" ca="1" si="0"/>
        <v>!ISNULL(TXT_) ? SUBSTRING(TXT_,1,4) + "-" + SUBSTRING(TXT_,5,2) + "-" + SUBSTRING(TXT_,7,2) + " " + SUBSTRING(TXT_,9,2) + ":" + SUBSTRING(TXT_, 11,2) + ":" + SUBSTRING(TXT_, 13,2) : (DT_STR,4000,1252)NULL(DT_STR,4000,1252)</v>
      </c>
      <c r="D72" s="46" t="str">
        <f t="shared" ca="1" si="1"/>
        <v>!ISNULL(TXT_) ? SUBSTRING(TXT_,1,4) + "-" + SUBSTRING(TXT_,5,2) + "-" + SUBSTRING(TXT_,7,2) + " " + "00:00:00.000" : (DT_STR,4000,1252)NULL(DT_STR,4000,1252)</v>
      </c>
      <c r="E72" s="46" t="str">
        <f t="shared" ca="1" si="2"/>
        <v>!ISNULL(TXT_) ? SUBSTRING(TXT_,7,4) + "-" + SUBSTRING(TXT_,4,2) + "-" + SUBSTRING(TXT_,1,2) + " " + "00:00:00.000" : (DT_STR,4000,1252)NULL(DT_STR,4000,1252)</v>
      </c>
      <c r="F72" s="46" t="str">
        <f t="shared" ca="1" si="3"/>
        <v>!ISNULL(TXT_) ? SUBSTRING(TXT_,7,4) + "-" + SUBSTRING(TXT_,4,2) + "-" + SUBSTRING(TXT_,1,2) + " " + SUBSTRING(TXT_,12,2) + ":" + SUBSTRING(TXT_,15,2) + ":00.000" : (DT_STR,4000,1252)NULL(DT_STR,4000,1252)</v>
      </c>
      <c r="G72" s="46" t="str">
        <f t="shared" ca="1" si="4"/>
        <v>!ISNULL(TXT_) ? SUBSTRING(TXT_,7,4) + "-" + SUBSTRING(TXT_,4,2) + "-" + SUBSTRING(TXT_,1,2) + " " + SUBSTRING(TXT_,12,2) + ":" + SUBSTRING(TXT_,15,2) + ":" + SUBSTRING(TXT_,18,2) + ".000" : (DT_STR,4000,1252)NULL(DT_STR,4000,1252)</v>
      </c>
      <c r="H72" s="46" t="str">
        <f t="shared" ca="1" si="5"/>
        <v>!ISNULL(TXT_) ? (TXT_) : (DT_STR,4000,1252)NULL(DT_STR,4000,1252)</v>
      </c>
      <c r="I72" s="37" t="str">
        <f t="shared" ca="1" si="6"/>
        <v>NULL</v>
      </c>
      <c r="J72" s="37"/>
      <c r="K72" s="47">
        <v>47</v>
      </c>
      <c r="L72" t="str">
        <f t="shared" ca="1" si="7"/>
        <v/>
      </c>
    </row>
    <row r="73" spans="3:12" x14ac:dyDescent="0.2">
      <c r="C73" s="46" t="str">
        <f t="shared" ca="1" si="0"/>
        <v>!ISNULL(TXT_) ? SUBSTRING(TXT_,1,4) + "-" + SUBSTRING(TXT_,5,2) + "-" + SUBSTRING(TXT_,7,2) + " " + SUBSTRING(TXT_,9,2) + ":" + SUBSTRING(TXT_, 11,2) + ":" + SUBSTRING(TXT_, 13,2) : (DT_STR,4000,1252)NULL(DT_STR,4000,1252)</v>
      </c>
      <c r="D73" s="46" t="str">
        <f t="shared" ca="1" si="1"/>
        <v>!ISNULL(TXT_) ? SUBSTRING(TXT_,1,4) + "-" + SUBSTRING(TXT_,5,2) + "-" + SUBSTRING(TXT_,7,2) + " " + "00:00:00.000" : (DT_STR,4000,1252)NULL(DT_STR,4000,1252)</v>
      </c>
      <c r="E73" s="46" t="str">
        <f t="shared" ca="1" si="2"/>
        <v>!ISNULL(TXT_) ? SUBSTRING(TXT_,7,4) + "-" + SUBSTRING(TXT_,4,2) + "-" + SUBSTRING(TXT_,1,2) + " " + "00:00:00.000" : (DT_STR,4000,1252)NULL(DT_STR,4000,1252)</v>
      </c>
      <c r="F73" s="46" t="str">
        <f t="shared" ca="1" si="3"/>
        <v>!ISNULL(TXT_) ? SUBSTRING(TXT_,7,4) + "-" + SUBSTRING(TXT_,4,2) + "-" + SUBSTRING(TXT_,1,2) + " " + SUBSTRING(TXT_,12,2) + ":" + SUBSTRING(TXT_,15,2) + ":00.000" : (DT_STR,4000,1252)NULL(DT_STR,4000,1252)</v>
      </c>
      <c r="G73" s="46" t="str">
        <f t="shared" ca="1" si="4"/>
        <v>!ISNULL(TXT_) ? SUBSTRING(TXT_,7,4) + "-" + SUBSTRING(TXT_,4,2) + "-" + SUBSTRING(TXT_,1,2) + " " + SUBSTRING(TXT_,12,2) + ":" + SUBSTRING(TXT_,15,2) + ":" + SUBSTRING(TXT_,18,2) + ".000" : (DT_STR,4000,1252)NULL(DT_STR,4000,1252)</v>
      </c>
      <c r="H73" s="46" t="str">
        <f t="shared" ca="1" si="5"/>
        <v>!ISNULL(TXT_) ? (TXT_) : (DT_STR,4000,1252)NULL(DT_STR,4000,1252)</v>
      </c>
      <c r="I73" s="37" t="str">
        <f t="shared" ca="1" si="6"/>
        <v>NULL</v>
      </c>
      <c r="J73" s="37"/>
      <c r="K73" s="47">
        <v>48</v>
      </c>
      <c r="L73" t="str">
        <f t="shared" ca="1" si="7"/>
        <v/>
      </c>
    </row>
    <row r="74" spans="3:12" x14ac:dyDescent="0.2">
      <c r="C74" s="46" t="str">
        <f t="shared" ca="1" si="0"/>
        <v>!ISNULL(TXT_) ? SUBSTRING(TXT_,1,4) + "-" + SUBSTRING(TXT_,5,2) + "-" + SUBSTRING(TXT_,7,2) + " " + SUBSTRING(TXT_,9,2) + ":" + SUBSTRING(TXT_, 11,2) + ":" + SUBSTRING(TXT_, 13,2) : (DT_STR,4000,1252)NULL(DT_STR,4000,1252)</v>
      </c>
      <c r="D74" s="46" t="str">
        <f t="shared" ca="1" si="1"/>
        <v>!ISNULL(TXT_) ? SUBSTRING(TXT_,1,4) + "-" + SUBSTRING(TXT_,5,2) + "-" + SUBSTRING(TXT_,7,2) + " " + "00:00:00.000" : (DT_STR,4000,1252)NULL(DT_STR,4000,1252)</v>
      </c>
      <c r="E74" s="46" t="str">
        <f t="shared" ca="1" si="2"/>
        <v>!ISNULL(TXT_) ? SUBSTRING(TXT_,7,4) + "-" + SUBSTRING(TXT_,4,2) + "-" + SUBSTRING(TXT_,1,2) + " " + "00:00:00.000" : (DT_STR,4000,1252)NULL(DT_STR,4000,1252)</v>
      </c>
      <c r="F74" s="46" t="str">
        <f t="shared" ca="1" si="3"/>
        <v>!ISNULL(TXT_) ? SUBSTRING(TXT_,7,4) + "-" + SUBSTRING(TXT_,4,2) + "-" + SUBSTRING(TXT_,1,2) + " " + SUBSTRING(TXT_,12,2) + ":" + SUBSTRING(TXT_,15,2) + ":00.000" : (DT_STR,4000,1252)NULL(DT_STR,4000,1252)</v>
      </c>
      <c r="G74" s="46" t="str">
        <f t="shared" ca="1" si="4"/>
        <v>!ISNULL(TXT_) ? SUBSTRING(TXT_,7,4) + "-" + SUBSTRING(TXT_,4,2) + "-" + SUBSTRING(TXT_,1,2) + " " + SUBSTRING(TXT_,12,2) + ":" + SUBSTRING(TXT_,15,2) + ":" + SUBSTRING(TXT_,18,2) + ".000" : (DT_STR,4000,1252)NULL(DT_STR,4000,1252)</v>
      </c>
      <c r="H74" s="46" t="str">
        <f t="shared" ca="1" si="5"/>
        <v>!ISNULL(TXT_) ? (TXT_) : (DT_STR,4000,1252)NULL(DT_STR,4000,1252)</v>
      </c>
      <c r="I74" s="37" t="str">
        <f t="shared" ca="1" si="6"/>
        <v>NULL</v>
      </c>
      <c r="J74" s="37"/>
      <c r="K74" s="47">
        <v>49</v>
      </c>
      <c r="L74" t="str">
        <f t="shared" ca="1" si="7"/>
        <v/>
      </c>
    </row>
    <row r="75" spans="3:12" x14ac:dyDescent="0.2">
      <c r="C75" s="46" t="str">
        <f t="shared" ca="1" si="0"/>
        <v>!ISNULL(TXT_) ? SUBSTRING(TXT_,1,4) + "-" + SUBSTRING(TXT_,5,2) + "-" + SUBSTRING(TXT_,7,2) + " " + SUBSTRING(TXT_,9,2) + ":" + SUBSTRING(TXT_, 11,2) + ":" + SUBSTRING(TXT_, 13,2) : (DT_STR,4000,1252)NULL(DT_STR,4000,1252)</v>
      </c>
      <c r="D75" s="46" t="str">
        <f t="shared" ca="1" si="1"/>
        <v>!ISNULL(TXT_) ? SUBSTRING(TXT_,1,4) + "-" + SUBSTRING(TXT_,5,2) + "-" + SUBSTRING(TXT_,7,2) + " " + "00:00:00.000" : (DT_STR,4000,1252)NULL(DT_STR,4000,1252)</v>
      </c>
      <c r="E75" s="46" t="str">
        <f t="shared" ca="1" si="2"/>
        <v>!ISNULL(TXT_) ? SUBSTRING(TXT_,7,4) + "-" + SUBSTRING(TXT_,4,2) + "-" + SUBSTRING(TXT_,1,2) + " " + "00:00:00.000" : (DT_STR,4000,1252)NULL(DT_STR,4000,1252)</v>
      </c>
      <c r="F75" s="46" t="str">
        <f t="shared" ca="1" si="3"/>
        <v>!ISNULL(TXT_) ? SUBSTRING(TXT_,7,4) + "-" + SUBSTRING(TXT_,4,2) + "-" + SUBSTRING(TXT_,1,2) + " " + SUBSTRING(TXT_,12,2) + ":" + SUBSTRING(TXT_,15,2) + ":00.000" : (DT_STR,4000,1252)NULL(DT_STR,4000,1252)</v>
      </c>
      <c r="G75" s="46" t="str">
        <f t="shared" ca="1" si="4"/>
        <v>!ISNULL(TXT_) ? SUBSTRING(TXT_,7,4) + "-" + SUBSTRING(TXT_,4,2) + "-" + SUBSTRING(TXT_,1,2) + " " + SUBSTRING(TXT_,12,2) + ":" + SUBSTRING(TXT_,15,2) + ":" + SUBSTRING(TXT_,18,2) + ".000" : (DT_STR,4000,1252)NULL(DT_STR,4000,1252)</v>
      </c>
      <c r="H75" s="46" t="str">
        <f t="shared" ca="1" si="5"/>
        <v>!ISNULL(TXT_) ? (TXT_) : (DT_STR,4000,1252)NULL(DT_STR,4000,1252)</v>
      </c>
      <c r="I75" s="37" t="str">
        <f t="shared" ca="1" si="6"/>
        <v>NULL</v>
      </c>
      <c r="J75" s="37"/>
      <c r="K75" s="47">
        <v>50</v>
      </c>
      <c r="L75" t="str">
        <f t="shared" ca="1" si="7"/>
        <v/>
      </c>
    </row>
    <row r="76" spans="3:12" x14ac:dyDescent="0.2">
      <c r="C76" s="46" t="str">
        <f t="shared" ca="1" si="0"/>
        <v>!ISNULL(TXT_) ? SUBSTRING(TXT_,1,4) + "-" + SUBSTRING(TXT_,5,2) + "-" + SUBSTRING(TXT_,7,2) + " " + SUBSTRING(TXT_,9,2) + ":" + SUBSTRING(TXT_, 11,2) + ":" + SUBSTRING(TXT_, 13,2) : (DT_STR,4000,1252)NULL(DT_STR,4000,1252)</v>
      </c>
      <c r="D76" s="46" t="str">
        <f t="shared" ca="1" si="1"/>
        <v>!ISNULL(TXT_) ? SUBSTRING(TXT_,1,4) + "-" + SUBSTRING(TXT_,5,2) + "-" + SUBSTRING(TXT_,7,2) + " " + "00:00:00.000" : (DT_STR,4000,1252)NULL(DT_STR,4000,1252)</v>
      </c>
      <c r="E76" s="46" t="str">
        <f t="shared" ca="1" si="2"/>
        <v>!ISNULL(TXT_) ? SUBSTRING(TXT_,7,4) + "-" + SUBSTRING(TXT_,4,2) + "-" + SUBSTRING(TXT_,1,2) + " " + "00:00:00.000" : (DT_STR,4000,1252)NULL(DT_STR,4000,1252)</v>
      </c>
      <c r="F76" s="46" t="str">
        <f t="shared" ca="1" si="3"/>
        <v>!ISNULL(TXT_) ? SUBSTRING(TXT_,7,4) + "-" + SUBSTRING(TXT_,4,2) + "-" + SUBSTRING(TXT_,1,2) + " " + SUBSTRING(TXT_,12,2) + ":" + SUBSTRING(TXT_,15,2) + ":00.000" : (DT_STR,4000,1252)NULL(DT_STR,4000,1252)</v>
      </c>
      <c r="G76" s="46" t="str">
        <f t="shared" ca="1" si="4"/>
        <v>!ISNULL(TXT_) ? SUBSTRING(TXT_,7,4) + "-" + SUBSTRING(TXT_,4,2) + "-" + SUBSTRING(TXT_,1,2) + " " + SUBSTRING(TXT_,12,2) + ":" + SUBSTRING(TXT_,15,2) + ":" + SUBSTRING(TXT_,18,2) + ".000" : (DT_STR,4000,1252)NULL(DT_STR,4000,1252)</v>
      </c>
      <c r="H76" s="46" t="str">
        <f t="shared" ca="1" si="5"/>
        <v>!ISNULL(TXT_) ? (TXT_) : (DT_STR,4000,1252)NULL(DT_STR,4000,1252)</v>
      </c>
      <c r="I76" s="37" t="str">
        <f t="shared" ca="1" si="6"/>
        <v>NULL</v>
      </c>
      <c r="J76" s="37"/>
      <c r="K76" s="47">
        <v>51</v>
      </c>
      <c r="L76" t="str">
        <f t="shared" ca="1" si="7"/>
        <v/>
      </c>
    </row>
    <row r="77" spans="3:12" x14ac:dyDescent="0.2">
      <c r="C77" s="46" t="str">
        <f t="shared" ca="1" si="0"/>
        <v>!ISNULL(TXT_) ? SUBSTRING(TXT_,1,4) + "-" + SUBSTRING(TXT_,5,2) + "-" + SUBSTRING(TXT_,7,2) + " " + SUBSTRING(TXT_,9,2) + ":" + SUBSTRING(TXT_, 11,2) + ":" + SUBSTRING(TXT_, 13,2) : (DT_STR,4000,1252)NULL(DT_STR,4000,1252)</v>
      </c>
      <c r="D77" s="46" t="str">
        <f t="shared" ca="1" si="1"/>
        <v>!ISNULL(TXT_) ? SUBSTRING(TXT_,1,4) + "-" + SUBSTRING(TXT_,5,2) + "-" + SUBSTRING(TXT_,7,2) + " " + "00:00:00.000" : (DT_STR,4000,1252)NULL(DT_STR,4000,1252)</v>
      </c>
      <c r="E77" s="46" t="str">
        <f t="shared" ca="1" si="2"/>
        <v>!ISNULL(TXT_) ? SUBSTRING(TXT_,7,4) + "-" + SUBSTRING(TXT_,4,2) + "-" + SUBSTRING(TXT_,1,2) + " " + "00:00:00.000" : (DT_STR,4000,1252)NULL(DT_STR,4000,1252)</v>
      </c>
      <c r="F77" s="46" t="str">
        <f t="shared" ca="1" si="3"/>
        <v>!ISNULL(TXT_) ? SUBSTRING(TXT_,7,4) + "-" + SUBSTRING(TXT_,4,2) + "-" + SUBSTRING(TXT_,1,2) + " " + SUBSTRING(TXT_,12,2) + ":" + SUBSTRING(TXT_,15,2) + ":00.000" : (DT_STR,4000,1252)NULL(DT_STR,4000,1252)</v>
      </c>
      <c r="G77" s="46" t="str">
        <f t="shared" ca="1" si="4"/>
        <v>!ISNULL(TXT_) ? SUBSTRING(TXT_,7,4) + "-" + SUBSTRING(TXT_,4,2) + "-" + SUBSTRING(TXT_,1,2) + " " + SUBSTRING(TXT_,12,2) + ":" + SUBSTRING(TXT_,15,2) + ":" + SUBSTRING(TXT_,18,2) + ".000" : (DT_STR,4000,1252)NULL(DT_STR,4000,1252)</v>
      </c>
      <c r="H77" s="46" t="str">
        <f t="shared" ca="1" si="5"/>
        <v>!ISNULL(TXT_) ? (TXT_) : (DT_STR,4000,1252)NULL(DT_STR,4000,1252)</v>
      </c>
      <c r="I77" s="37" t="str">
        <f t="shared" ca="1" si="6"/>
        <v>NULL</v>
      </c>
      <c r="J77" s="37"/>
      <c r="K77" s="47">
        <v>52</v>
      </c>
      <c r="L77" t="str">
        <f t="shared" ca="1" si="7"/>
        <v/>
      </c>
    </row>
    <row r="78" spans="3:12" x14ac:dyDescent="0.2">
      <c r="C78" s="46" t="str">
        <f t="shared" ca="1" si="0"/>
        <v>!ISNULL(TXT_) ? SUBSTRING(TXT_,1,4) + "-" + SUBSTRING(TXT_,5,2) + "-" + SUBSTRING(TXT_,7,2) + " " + SUBSTRING(TXT_,9,2) + ":" + SUBSTRING(TXT_, 11,2) + ":" + SUBSTRING(TXT_, 13,2) : (DT_STR,4000,1252)NULL(DT_STR,4000,1252)</v>
      </c>
      <c r="D78" s="46" t="str">
        <f t="shared" ca="1" si="1"/>
        <v>!ISNULL(TXT_) ? SUBSTRING(TXT_,1,4) + "-" + SUBSTRING(TXT_,5,2) + "-" + SUBSTRING(TXT_,7,2) + " " + "00:00:00.000" : (DT_STR,4000,1252)NULL(DT_STR,4000,1252)</v>
      </c>
      <c r="E78" s="46" t="str">
        <f t="shared" ca="1" si="2"/>
        <v>!ISNULL(TXT_) ? SUBSTRING(TXT_,7,4) + "-" + SUBSTRING(TXT_,4,2) + "-" + SUBSTRING(TXT_,1,2) + " " + "00:00:00.000" : (DT_STR,4000,1252)NULL(DT_STR,4000,1252)</v>
      </c>
      <c r="F78" s="46" t="str">
        <f t="shared" ca="1" si="3"/>
        <v>!ISNULL(TXT_) ? SUBSTRING(TXT_,7,4) + "-" + SUBSTRING(TXT_,4,2) + "-" + SUBSTRING(TXT_,1,2) + " " + SUBSTRING(TXT_,12,2) + ":" + SUBSTRING(TXT_,15,2) + ":00.000" : (DT_STR,4000,1252)NULL(DT_STR,4000,1252)</v>
      </c>
      <c r="G78" s="46" t="str">
        <f t="shared" ca="1" si="4"/>
        <v>!ISNULL(TXT_) ? SUBSTRING(TXT_,7,4) + "-" + SUBSTRING(TXT_,4,2) + "-" + SUBSTRING(TXT_,1,2) + " " + SUBSTRING(TXT_,12,2) + ":" + SUBSTRING(TXT_,15,2) + ":" + SUBSTRING(TXT_,18,2) + ".000" : (DT_STR,4000,1252)NULL(DT_STR,4000,1252)</v>
      </c>
      <c r="H78" s="46" t="str">
        <f t="shared" ca="1" si="5"/>
        <v>!ISNULL(TXT_) ? (TXT_) : (DT_STR,4000,1252)NULL(DT_STR,4000,1252)</v>
      </c>
      <c r="I78" s="37" t="str">
        <f t="shared" ca="1" si="6"/>
        <v>NULL</v>
      </c>
      <c r="J78" s="37"/>
      <c r="K78" s="47">
        <v>53</v>
      </c>
      <c r="L78" t="str">
        <f t="shared" ca="1" si="7"/>
        <v/>
      </c>
    </row>
    <row r="79" spans="3:12" x14ac:dyDescent="0.2">
      <c r="C79" s="46" t="str">
        <f t="shared" ca="1" si="0"/>
        <v>!ISNULL(TXT_) ? SUBSTRING(TXT_,1,4) + "-" + SUBSTRING(TXT_,5,2) + "-" + SUBSTRING(TXT_,7,2) + " " + SUBSTRING(TXT_,9,2) + ":" + SUBSTRING(TXT_, 11,2) + ":" + SUBSTRING(TXT_, 13,2) : (DT_STR,4000,1252)NULL(DT_STR,4000,1252)</v>
      </c>
      <c r="D79" s="46" t="str">
        <f t="shared" ca="1" si="1"/>
        <v>!ISNULL(TXT_) ? SUBSTRING(TXT_,1,4) + "-" + SUBSTRING(TXT_,5,2) + "-" + SUBSTRING(TXT_,7,2) + " " + "00:00:00.000" : (DT_STR,4000,1252)NULL(DT_STR,4000,1252)</v>
      </c>
      <c r="E79" s="46" t="str">
        <f t="shared" ca="1" si="2"/>
        <v>!ISNULL(TXT_) ? SUBSTRING(TXT_,7,4) + "-" + SUBSTRING(TXT_,4,2) + "-" + SUBSTRING(TXT_,1,2) + " " + "00:00:00.000" : (DT_STR,4000,1252)NULL(DT_STR,4000,1252)</v>
      </c>
      <c r="F79" s="46" t="str">
        <f t="shared" ca="1" si="3"/>
        <v>!ISNULL(TXT_) ? SUBSTRING(TXT_,7,4) + "-" + SUBSTRING(TXT_,4,2) + "-" + SUBSTRING(TXT_,1,2) + " " + SUBSTRING(TXT_,12,2) + ":" + SUBSTRING(TXT_,15,2) + ":00.000" : (DT_STR,4000,1252)NULL(DT_STR,4000,1252)</v>
      </c>
      <c r="G79" s="46" t="str">
        <f t="shared" ca="1" si="4"/>
        <v>!ISNULL(TXT_) ? SUBSTRING(TXT_,7,4) + "-" + SUBSTRING(TXT_,4,2) + "-" + SUBSTRING(TXT_,1,2) + " " + SUBSTRING(TXT_,12,2) + ":" + SUBSTRING(TXT_,15,2) + ":" + SUBSTRING(TXT_,18,2) + ".000" : (DT_STR,4000,1252)NULL(DT_STR,4000,1252)</v>
      </c>
      <c r="H79" s="46" t="str">
        <f t="shared" ca="1" si="5"/>
        <v>!ISNULL(TXT_) ? (TXT_) : (DT_STR,4000,1252)NULL(DT_STR,4000,1252)</v>
      </c>
      <c r="I79" s="37" t="str">
        <f t="shared" ca="1" si="6"/>
        <v>NULL</v>
      </c>
      <c r="J79" s="37"/>
      <c r="K79" s="47">
        <v>54</v>
      </c>
      <c r="L79" t="str">
        <f t="shared" ca="1" si="7"/>
        <v/>
      </c>
    </row>
    <row r="80" spans="3:12" x14ac:dyDescent="0.2">
      <c r="C80" s="46" t="str">
        <f t="shared" ca="1" si="0"/>
        <v>!ISNULL(TXT_) ? SUBSTRING(TXT_,1,4) + "-" + SUBSTRING(TXT_,5,2) + "-" + SUBSTRING(TXT_,7,2) + " " + SUBSTRING(TXT_,9,2) + ":" + SUBSTRING(TXT_, 11,2) + ":" + SUBSTRING(TXT_, 13,2) : (DT_STR,4000,1252)NULL(DT_STR,4000,1252)</v>
      </c>
      <c r="D80" s="46" t="str">
        <f t="shared" ca="1" si="1"/>
        <v>!ISNULL(TXT_) ? SUBSTRING(TXT_,1,4) + "-" + SUBSTRING(TXT_,5,2) + "-" + SUBSTRING(TXT_,7,2) + " " + "00:00:00.000" : (DT_STR,4000,1252)NULL(DT_STR,4000,1252)</v>
      </c>
      <c r="E80" s="46" t="str">
        <f t="shared" ca="1" si="2"/>
        <v>!ISNULL(TXT_) ? SUBSTRING(TXT_,7,4) + "-" + SUBSTRING(TXT_,4,2) + "-" + SUBSTRING(TXT_,1,2) + " " + "00:00:00.000" : (DT_STR,4000,1252)NULL(DT_STR,4000,1252)</v>
      </c>
      <c r="F80" s="46" t="str">
        <f t="shared" ca="1" si="3"/>
        <v>!ISNULL(TXT_) ? SUBSTRING(TXT_,7,4) + "-" + SUBSTRING(TXT_,4,2) + "-" + SUBSTRING(TXT_,1,2) + " " + SUBSTRING(TXT_,12,2) + ":" + SUBSTRING(TXT_,15,2) + ":00.000" : (DT_STR,4000,1252)NULL(DT_STR,4000,1252)</v>
      </c>
      <c r="G80" s="46" t="str">
        <f t="shared" ca="1" si="4"/>
        <v>!ISNULL(TXT_) ? SUBSTRING(TXT_,7,4) + "-" + SUBSTRING(TXT_,4,2) + "-" + SUBSTRING(TXT_,1,2) + " " + SUBSTRING(TXT_,12,2) + ":" + SUBSTRING(TXT_,15,2) + ":" + SUBSTRING(TXT_,18,2) + ".000" : (DT_STR,4000,1252)NULL(DT_STR,4000,1252)</v>
      </c>
      <c r="H80" s="46" t="str">
        <f t="shared" ca="1" si="5"/>
        <v>!ISNULL(TXT_) ? (TXT_) : (DT_STR,4000,1252)NULL(DT_STR,4000,1252)</v>
      </c>
      <c r="I80" s="37" t="str">
        <f t="shared" ca="1" si="6"/>
        <v>NULL</v>
      </c>
      <c r="J80" s="37"/>
      <c r="K80" s="47">
        <v>55</v>
      </c>
      <c r="L80" t="str">
        <f t="shared" ca="1" si="7"/>
        <v/>
      </c>
    </row>
    <row r="81" spans="3:12" x14ac:dyDescent="0.2">
      <c r="C81" s="46" t="str">
        <f t="shared" ca="1" si="0"/>
        <v>!ISNULL(TXT_) ? SUBSTRING(TXT_,1,4) + "-" + SUBSTRING(TXT_,5,2) + "-" + SUBSTRING(TXT_,7,2) + " " + SUBSTRING(TXT_,9,2) + ":" + SUBSTRING(TXT_, 11,2) + ":" + SUBSTRING(TXT_, 13,2) : (DT_STR,4000,1252)NULL(DT_STR,4000,1252)</v>
      </c>
      <c r="D81" s="46" t="str">
        <f t="shared" ca="1" si="1"/>
        <v>!ISNULL(TXT_) ? SUBSTRING(TXT_,1,4) + "-" + SUBSTRING(TXT_,5,2) + "-" + SUBSTRING(TXT_,7,2) + " " + "00:00:00.000" : (DT_STR,4000,1252)NULL(DT_STR,4000,1252)</v>
      </c>
      <c r="E81" s="46" t="str">
        <f t="shared" ca="1" si="2"/>
        <v>!ISNULL(TXT_) ? SUBSTRING(TXT_,7,4) + "-" + SUBSTRING(TXT_,4,2) + "-" + SUBSTRING(TXT_,1,2) + " " + "00:00:00.000" : (DT_STR,4000,1252)NULL(DT_STR,4000,1252)</v>
      </c>
      <c r="F81" s="46" t="str">
        <f t="shared" ca="1" si="3"/>
        <v>!ISNULL(TXT_) ? SUBSTRING(TXT_,7,4) + "-" + SUBSTRING(TXT_,4,2) + "-" + SUBSTRING(TXT_,1,2) + " " + SUBSTRING(TXT_,12,2) + ":" + SUBSTRING(TXT_,15,2) + ":00.000" : (DT_STR,4000,1252)NULL(DT_STR,4000,1252)</v>
      </c>
      <c r="G81" s="46" t="str">
        <f t="shared" ca="1" si="4"/>
        <v>!ISNULL(TXT_) ? SUBSTRING(TXT_,7,4) + "-" + SUBSTRING(TXT_,4,2) + "-" + SUBSTRING(TXT_,1,2) + " " + SUBSTRING(TXT_,12,2) + ":" + SUBSTRING(TXT_,15,2) + ":" + SUBSTRING(TXT_,18,2) + ".000" : (DT_STR,4000,1252)NULL(DT_STR,4000,1252)</v>
      </c>
      <c r="H81" s="46" t="str">
        <f t="shared" ca="1" si="5"/>
        <v>!ISNULL(TXT_) ? (TXT_) : (DT_STR,4000,1252)NULL(DT_STR,4000,1252)</v>
      </c>
      <c r="I81" s="37" t="str">
        <f t="shared" ca="1" si="6"/>
        <v>NULL</v>
      </c>
      <c r="J81" s="37"/>
      <c r="K81" s="47">
        <v>56</v>
      </c>
      <c r="L81" t="str">
        <f t="shared" ca="1" si="7"/>
        <v/>
      </c>
    </row>
    <row r="82" spans="3:12" x14ac:dyDescent="0.2">
      <c r="C82" s="46" t="str">
        <f t="shared" ca="1" si="0"/>
        <v>!ISNULL(TXT_) ? SUBSTRING(TXT_,1,4) + "-" + SUBSTRING(TXT_,5,2) + "-" + SUBSTRING(TXT_,7,2) + " " + SUBSTRING(TXT_,9,2) + ":" + SUBSTRING(TXT_, 11,2) + ":" + SUBSTRING(TXT_, 13,2) : (DT_STR,4000,1252)NULL(DT_STR,4000,1252)</v>
      </c>
      <c r="D82" s="46" t="str">
        <f t="shared" ca="1" si="1"/>
        <v>!ISNULL(TXT_) ? SUBSTRING(TXT_,1,4) + "-" + SUBSTRING(TXT_,5,2) + "-" + SUBSTRING(TXT_,7,2) + " " + "00:00:00.000" : (DT_STR,4000,1252)NULL(DT_STR,4000,1252)</v>
      </c>
      <c r="E82" s="46" t="str">
        <f t="shared" ca="1" si="2"/>
        <v>!ISNULL(TXT_) ? SUBSTRING(TXT_,7,4) + "-" + SUBSTRING(TXT_,4,2) + "-" + SUBSTRING(TXT_,1,2) + " " + "00:00:00.000" : (DT_STR,4000,1252)NULL(DT_STR,4000,1252)</v>
      </c>
      <c r="F82" s="46" t="str">
        <f t="shared" ca="1" si="3"/>
        <v>!ISNULL(TXT_) ? SUBSTRING(TXT_,7,4) + "-" + SUBSTRING(TXT_,4,2) + "-" + SUBSTRING(TXT_,1,2) + " " + SUBSTRING(TXT_,12,2) + ":" + SUBSTRING(TXT_,15,2) + ":00.000" : (DT_STR,4000,1252)NULL(DT_STR,4000,1252)</v>
      </c>
      <c r="G82" s="46" t="str">
        <f t="shared" ca="1" si="4"/>
        <v>!ISNULL(TXT_) ? SUBSTRING(TXT_,7,4) + "-" + SUBSTRING(TXT_,4,2) + "-" + SUBSTRING(TXT_,1,2) + " " + SUBSTRING(TXT_,12,2) + ":" + SUBSTRING(TXT_,15,2) + ":" + SUBSTRING(TXT_,18,2) + ".000" : (DT_STR,4000,1252)NULL(DT_STR,4000,1252)</v>
      </c>
      <c r="H82" s="46" t="str">
        <f t="shared" ca="1" si="5"/>
        <v>!ISNULL(TXT_) ? (TXT_) : (DT_STR,4000,1252)NULL(DT_STR,4000,1252)</v>
      </c>
      <c r="I82" s="37" t="str">
        <f t="shared" ca="1" si="6"/>
        <v>NULL</v>
      </c>
      <c r="J82" s="37"/>
      <c r="K82" s="47">
        <v>57</v>
      </c>
      <c r="L82" t="str">
        <f t="shared" ca="1" si="7"/>
        <v/>
      </c>
    </row>
    <row r="83" spans="3:12" x14ac:dyDescent="0.2">
      <c r="C83" s="46" t="str">
        <f t="shared" ca="1" si="0"/>
        <v>!ISNULL(TXT_) ? SUBSTRING(TXT_,1,4) + "-" + SUBSTRING(TXT_,5,2) + "-" + SUBSTRING(TXT_,7,2) + " " + SUBSTRING(TXT_,9,2) + ":" + SUBSTRING(TXT_, 11,2) + ":" + SUBSTRING(TXT_, 13,2) : (DT_STR,4000,1252)NULL(DT_STR,4000,1252)</v>
      </c>
      <c r="D83" s="46" t="str">
        <f t="shared" ca="1" si="1"/>
        <v>!ISNULL(TXT_) ? SUBSTRING(TXT_,1,4) + "-" + SUBSTRING(TXT_,5,2) + "-" + SUBSTRING(TXT_,7,2) + " " + "00:00:00.000" : (DT_STR,4000,1252)NULL(DT_STR,4000,1252)</v>
      </c>
      <c r="E83" s="46" t="str">
        <f t="shared" ca="1" si="2"/>
        <v>!ISNULL(TXT_) ? SUBSTRING(TXT_,7,4) + "-" + SUBSTRING(TXT_,4,2) + "-" + SUBSTRING(TXT_,1,2) + " " + "00:00:00.000" : (DT_STR,4000,1252)NULL(DT_STR,4000,1252)</v>
      </c>
      <c r="F83" s="46" t="str">
        <f t="shared" ca="1" si="3"/>
        <v>!ISNULL(TXT_) ? SUBSTRING(TXT_,7,4) + "-" + SUBSTRING(TXT_,4,2) + "-" + SUBSTRING(TXT_,1,2) + " " + SUBSTRING(TXT_,12,2) + ":" + SUBSTRING(TXT_,15,2) + ":00.000" : (DT_STR,4000,1252)NULL(DT_STR,4000,1252)</v>
      </c>
      <c r="G83" s="46" t="str">
        <f t="shared" ca="1" si="4"/>
        <v>!ISNULL(TXT_) ? SUBSTRING(TXT_,7,4) + "-" + SUBSTRING(TXT_,4,2) + "-" + SUBSTRING(TXT_,1,2) + " " + SUBSTRING(TXT_,12,2) + ":" + SUBSTRING(TXT_,15,2) + ":" + SUBSTRING(TXT_,18,2) + ".000" : (DT_STR,4000,1252)NULL(DT_STR,4000,1252)</v>
      </c>
      <c r="H83" s="46" t="str">
        <f t="shared" ca="1" si="5"/>
        <v>!ISNULL(TXT_) ? (TXT_) : (DT_STR,4000,1252)NULL(DT_STR,4000,1252)</v>
      </c>
      <c r="I83" s="37" t="str">
        <f t="shared" ca="1" si="6"/>
        <v>NULL</v>
      </c>
      <c r="J83" s="37"/>
      <c r="K83" s="47">
        <v>58</v>
      </c>
      <c r="L83" t="str">
        <f t="shared" ca="1" si="7"/>
        <v/>
      </c>
    </row>
    <row r="84" spans="3:12" x14ac:dyDescent="0.2">
      <c r="C84" s="46" t="str">
        <f t="shared" ca="1" si="0"/>
        <v>!ISNULL(TXT_) ? SUBSTRING(TXT_,1,4) + "-" + SUBSTRING(TXT_,5,2) + "-" + SUBSTRING(TXT_,7,2) + " " + SUBSTRING(TXT_,9,2) + ":" + SUBSTRING(TXT_, 11,2) + ":" + SUBSTRING(TXT_, 13,2) : (DT_STR,4000,1252)NULL(DT_STR,4000,1252)</v>
      </c>
      <c r="D84" s="46" t="str">
        <f t="shared" ca="1" si="1"/>
        <v>!ISNULL(TXT_) ? SUBSTRING(TXT_,1,4) + "-" + SUBSTRING(TXT_,5,2) + "-" + SUBSTRING(TXT_,7,2) + " " + "00:00:00.000" : (DT_STR,4000,1252)NULL(DT_STR,4000,1252)</v>
      </c>
      <c r="E84" s="46" t="str">
        <f t="shared" ca="1" si="2"/>
        <v>!ISNULL(TXT_) ? SUBSTRING(TXT_,7,4) + "-" + SUBSTRING(TXT_,4,2) + "-" + SUBSTRING(TXT_,1,2) + " " + "00:00:00.000" : (DT_STR,4000,1252)NULL(DT_STR,4000,1252)</v>
      </c>
      <c r="F84" s="46" t="str">
        <f t="shared" ca="1" si="3"/>
        <v>!ISNULL(TXT_) ? SUBSTRING(TXT_,7,4) + "-" + SUBSTRING(TXT_,4,2) + "-" + SUBSTRING(TXT_,1,2) + " " + SUBSTRING(TXT_,12,2) + ":" + SUBSTRING(TXT_,15,2) + ":00.000" : (DT_STR,4000,1252)NULL(DT_STR,4000,1252)</v>
      </c>
      <c r="G84" s="46" t="str">
        <f t="shared" ca="1" si="4"/>
        <v>!ISNULL(TXT_) ? SUBSTRING(TXT_,7,4) + "-" + SUBSTRING(TXT_,4,2) + "-" + SUBSTRING(TXT_,1,2) + " " + SUBSTRING(TXT_,12,2) + ":" + SUBSTRING(TXT_,15,2) + ":" + SUBSTRING(TXT_,18,2) + ".000" : (DT_STR,4000,1252)NULL(DT_STR,4000,1252)</v>
      </c>
      <c r="H84" s="46" t="str">
        <f t="shared" ca="1" si="5"/>
        <v>!ISNULL(TXT_) ? (TXT_) : (DT_STR,4000,1252)NULL(DT_STR,4000,1252)</v>
      </c>
      <c r="I84" s="37" t="str">
        <f t="shared" ca="1" si="6"/>
        <v>NULL</v>
      </c>
      <c r="J84" s="37"/>
      <c r="K84" s="47">
        <v>59</v>
      </c>
      <c r="L84" t="str">
        <f t="shared" ca="1" si="7"/>
        <v/>
      </c>
    </row>
    <row r="85" spans="3:12" x14ac:dyDescent="0.2">
      <c r="C85" s="46" t="str">
        <f t="shared" ca="1" si="0"/>
        <v>!ISNULL(TXT_) ? SUBSTRING(TXT_,1,4) + "-" + SUBSTRING(TXT_,5,2) + "-" + SUBSTRING(TXT_,7,2) + " " + SUBSTRING(TXT_,9,2) + ":" + SUBSTRING(TXT_, 11,2) + ":" + SUBSTRING(TXT_, 13,2) : (DT_STR,4000,1252)NULL(DT_STR,4000,1252)</v>
      </c>
      <c r="D85" s="46" t="str">
        <f t="shared" ca="1" si="1"/>
        <v>!ISNULL(TXT_) ? SUBSTRING(TXT_,1,4) + "-" + SUBSTRING(TXT_,5,2) + "-" + SUBSTRING(TXT_,7,2) + " " + "00:00:00.000" : (DT_STR,4000,1252)NULL(DT_STR,4000,1252)</v>
      </c>
      <c r="E85" s="46" t="str">
        <f t="shared" ca="1" si="2"/>
        <v>!ISNULL(TXT_) ? SUBSTRING(TXT_,7,4) + "-" + SUBSTRING(TXT_,4,2) + "-" + SUBSTRING(TXT_,1,2) + " " + "00:00:00.000" : (DT_STR,4000,1252)NULL(DT_STR,4000,1252)</v>
      </c>
      <c r="F85" s="46" t="str">
        <f t="shared" ca="1" si="3"/>
        <v>!ISNULL(TXT_) ? SUBSTRING(TXT_,7,4) + "-" + SUBSTRING(TXT_,4,2) + "-" + SUBSTRING(TXT_,1,2) + " " + SUBSTRING(TXT_,12,2) + ":" + SUBSTRING(TXT_,15,2) + ":00.000" : (DT_STR,4000,1252)NULL(DT_STR,4000,1252)</v>
      </c>
      <c r="G85" s="46" t="str">
        <f t="shared" ca="1" si="4"/>
        <v>!ISNULL(TXT_) ? SUBSTRING(TXT_,7,4) + "-" + SUBSTRING(TXT_,4,2) + "-" + SUBSTRING(TXT_,1,2) + " " + SUBSTRING(TXT_,12,2) + ":" + SUBSTRING(TXT_,15,2) + ":" + SUBSTRING(TXT_,18,2) + ".000" : (DT_STR,4000,1252)NULL(DT_STR,4000,1252)</v>
      </c>
      <c r="H85" s="46" t="str">
        <f t="shared" ca="1" si="5"/>
        <v>!ISNULL(TXT_) ? (TXT_) : (DT_STR,4000,1252)NULL(DT_STR,4000,1252)</v>
      </c>
      <c r="I85" s="37" t="str">
        <f t="shared" ca="1" si="6"/>
        <v>NULL</v>
      </c>
      <c r="J85" s="37"/>
      <c r="K85" s="47">
        <v>60</v>
      </c>
      <c r="L85" t="str">
        <f t="shared" ca="1" si="7"/>
        <v/>
      </c>
    </row>
    <row r="86" spans="3:12" x14ac:dyDescent="0.2">
      <c r="C86" s="46" t="str">
        <f t="shared" ca="1" si="0"/>
        <v>!ISNULL(TXT_) ? SUBSTRING(TXT_,1,4) + "-" + SUBSTRING(TXT_,5,2) + "-" + SUBSTRING(TXT_,7,2) + " " + SUBSTRING(TXT_,9,2) + ":" + SUBSTRING(TXT_, 11,2) + ":" + SUBSTRING(TXT_, 13,2) : (DT_STR,4000,1252)NULL(DT_STR,4000,1252)</v>
      </c>
      <c r="D86" s="46" t="str">
        <f t="shared" ca="1" si="1"/>
        <v>!ISNULL(TXT_) ? SUBSTRING(TXT_,1,4) + "-" + SUBSTRING(TXT_,5,2) + "-" + SUBSTRING(TXT_,7,2) + " " + "00:00:00.000" : (DT_STR,4000,1252)NULL(DT_STR,4000,1252)</v>
      </c>
      <c r="E86" s="46" t="str">
        <f t="shared" ca="1" si="2"/>
        <v>!ISNULL(TXT_) ? SUBSTRING(TXT_,7,4) + "-" + SUBSTRING(TXT_,4,2) + "-" + SUBSTRING(TXT_,1,2) + " " + "00:00:00.000" : (DT_STR,4000,1252)NULL(DT_STR,4000,1252)</v>
      </c>
      <c r="F86" s="46" t="str">
        <f t="shared" ca="1" si="3"/>
        <v>!ISNULL(TXT_) ? SUBSTRING(TXT_,7,4) + "-" + SUBSTRING(TXT_,4,2) + "-" + SUBSTRING(TXT_,1,2) + " " + SUBSTRING(TXT_,12,2) + ":" + SUBSTRING(TXT_,15,2) + ":00.000" : (DT_STR,4000,1252)NULL(DT_STR,4000,1252)</v>
      </c>
      <c r="G86" s="46" t="str">
        <f t="shared" ca="1" si="4"/>
        <v>!ISNULL(TXT_) ? SUBSTRING(TXT_,7,4) + "-" + SUBSTRING(TXT_,4,2) + "-" + SUBSTRING(TXT_,1,2) + " " + SUBSTRING(TXT_,12,2) + ":" + SUBSTRING(TXT_,15,2) + ":" + SUBSTRING(TXT_,18,2) + ".000" : (DT_STR,4000,1252)NULL(DT_STR,4000,1252)</v>
      </c>
      <c r="H86" s="46" t="str">
        <f t="shared" ca="1" si="5"/>
        <v>!ISNULL(TXT_) ? (TXT_) : (DT_STR,4000,1252)NULL(DT_STR,4000,1252)</v>
      </c>
      <c r="I86" s="37" t="str">
        <f t="shared" ca="1" si="6"/>
        <v>NULL</v>
      </c>
      <c r="J86" s="37"/>
      <c r="K86" s="47">
        <v>61</v>
      </c>
      <c r="L86" t="str">
        <f t="shared" ca="1" si="7"/>
        <v/>
      </c>
    </row>
    <row r="87" spans="3:12" x14ac:dyDescent="0.2">
      <c r="C87" s="46" t="str">
        <f t="shared" ca="1" si="0"/>
        <v>!ISNULL(TXT_) ? SUBSTRING(TXT_,1,4) + "-" + SUBSTRING(TXT_,5,2) + "-" + SUBSTRING(TXT_,7,2) + " " + SUBSTRING(TXT_,9,2) + ":" + SUBSTRING(TXT_, 11,2) + ":" + SUBSTRING(TXT_, 13,2) : (DT_STR,4000,1252)NULL(DT_STR,4000,1252)</v>
      </c>
      <c r="D87" s="46" t="str">
        <f t="shared" ca="1" si="1"/>
        <v>!ISNULL(TXT_) ? SUBSTRING(TXT_,1,4) + "-" + SUBSTRING(TXT_,5,2) + "-" + SUBSTRING(TXT_,7,2) + " " + "00:00:00.000" : (DT_STR,4000,1252)NULL(DT_STR,4000,1252)</v>
      </c>
      <c r="E87" s="46" t="str">
        <f t="shared" ca="1" si="2"/>
        <v>!ISNULL(TXT_) ? SUBSTRING(TXT_,7,4) + "-" + SUBSTRING(TXT_,4,2) + "-" + SUBSTRING(TXT_,1,2) + " " + "00:00:00.000" : (DT_STR,4000,1252)NULL(DT_STR,4000,1252)</v>
      </c>
      <c r="F87" s="46" t="str">
        <f t="shared" ca="1" si="3"/>
        <v>!ISNULL(TXT_) ? SUBSTRING(TXT_,7,4) + "-" + SUBSTRING(TXT_,4,2) + "-" + SUBSTRING(TXT_,1,2) + " " + SUBSTRING(TXT_,12,2) + ":" + SUBSTRING(TXT_,15,2) + ":00.000" : (DT_STR,4000,1252)NULL(DT_STR,4000,1252)</v>
      </c>
      <c r="G87" s="46" t="str">
        <f t="shared" ca="1" si="4"/>
        <v>!ISNULL(TXT_) ? SUBSTRING(TXT_,7,4) + "-" + SUBSTRING(TXT_,4,2) + "-" + SUBSTRING(TXT_,1,2) + " " + SUBSTRING(TXT_,12,2) + ":" + SUBSTRING(TXT_,15,2) + ":" + SUBSTRING(TXT_,18,2) + ".000" : (DT_STR,4000,1252)NULL(DT_STR,4000,1252)</v>
      </c>
      <c r="H87" s="46" t="str">
        <f t="shared" ca="1" si="5"/>
        <v>!ISNULL(TXT_) ? (TXT_) : (DT_STR,4000,1252)NULL(DT_STR,4000,1252)</v>
      </c>
      <c r="I87" s="37" t="str">
        <f t="shared" ca="1" si="6"/>
        <v>NULL</v>
      </c>
      <c r="J87" s="37"/>
      <c r="K87" s="47">
        <v>62</v>
      </c>
      <c r="L87" t="str">
        <f t="shared" ca="1" si="7"/>
        <v/>
      </c>
    </row>
    <row r="88" spans="3:12" x14ac:dyDescent="0.2">
      <c r="C88" s="46" t="str">
        <f t="shared" ca="1" si="0"/>
        <v>!ISNULL(TXT_) ? SUBSTRING(TXT_,1,4) + "-" + SUBSTRING(TXT_,5,2) + "-" + SUBSTRING(TXT_,7,2) + " " + SUBSTRING(TXT_,9,2) + ":" + SUBSTRING(TXT_, 11,2) + ":" + SUBSTRING(TXT_, 13,2) : (DT_STR,4000,1252)NULL(DT_STR,4000,1252)</v>
      </c>
      <c r="D88" s="46" t="str">
        <f t="shared" ca="1" si="1"/>
        <v>!ISNULL(TXT_) ? SUBSTRING(TXT_,1,4) + "-" + SUBSTRING(TXT_,5,2) + "-" + SUBSTRING(TXT_,7,2) + " " + "00:00:00.000" : (DT_STR,4000,1252)NULL(DT_STR,4000,1252)</v>
      </c>
      <c r="E88" s="46" t="str">
        <f t="shared" ca="1" si="2"/>
        <v>!ISNULL(TXT_) ? SUBSTRING(TXT_,7,4) + "-" + SUBSTRING(TXT_,4,2) + "-" + SUBSTRING(TXT_,1,2) + " " + "00:00:00.000" : (DT_STR,4000,1252)NULL(DT_STR,4000,1252)</v>
      </c>
      <c r="F88" s="46" t="str">
        <f t="shared" ca="1" si="3"/>
        <v>!ISNULL(TXT_) ? SUBSTRING(TXT_,7,4) + "-" + SUBSTRING(TXT_,4,2) + "-" + SUBSTRING(TXT_,1,2) + " " + SUBSTRING(TXT_,12,2) + ":" + SUBSTRING(TXT_,15,2) + ":00.000" : (DT_STR,4000,1252)NULL(DT_STR,4000,1252)</v>
      </c>
      <c r="G88" s="46" t="str">
        <f t="shared" ca="1" si="4"/>
        <v>!ISNULL(TXT_) ? SUBSTRING(TXT_,7,4) + "-" + SUBSTRING(TXT_,4,2) + "-" + SUBSTRING(TXT_,1,2) + " " + SUBSTRING(TXT_,12,2) + ":" + SUBSTRING(TXT_,15,2) + ":" + SUBSTRING(TXT_,18,2) + ".000" : (DT_STR,4000,1252)NULL(DT_STR,4000,1252)</v>
      </c>
      <c r="H88" s="46" t="str">
        <f t="shared" ca="1" si="5"/>
        <v>!ISNULL(TXT_) ? (TXT_) : (DT_STR,4000,1252)NULL(DT_STR,4000,1252)</v>
      </c>
      <c r="I88" s="37" t="str">
        <f t="shared" ca="1" si="6"/>
        <v>NULL</v>
      </c>
      <c r="J88" s="37"/>
      <c r="K88" s="47">
        <v>63</v>
      </c>
      <c r="L88" t="str">
        <f t="shared" ca="1" si="7"/>
        <v/>
      </c>
    </row>
    <row r="89" spans="3:12" x14ac:dyDescent="0.2">
      <c r="C89" s="46" t="str">
        <f t="shared" ref="C89:C124" ca="1" si="8">"!ISNULL(TXT_"&amp;INDIRECT(N$8&amp;AB$15&amp;N$9+K89)&amp;") ? SUBSTRING(TXT_"&amp;INDIRECT(N$8&amp;AB$15&amp;N$9+K89)&amp;",1,4) + ""-"" + SUBSTRING(TXT_"&amp;INDIRECT(N$8&amp;AB$15&amp;N$9+K89)&amp;",5,2) + ""-"" + SUBSTRING(TXT_"&amp;INDIRECT(N$8&amp;AB$15&amp;N$9+K89)&amp;",7,2) + "" "" + SUBSTRING(TXT_"&amp;INDIRECT(N$8&amp;AB$15&amp;N$9+K89)&amp;",9,2) + "":"" + SUBSTRING(TXT_"&amp;INDIRECT(N$8&amp;AB$15&amp;N$9+K89)&amp;", 11,2) + "":"" + SUBSTRING(TXT_"&amp;INDIRECT(N$8&amp;AB$15&amp;N$9+K89)&amp;", 13,2) : (DT_STR,4000,1252)NULL(DT_STR,4000,1252)"</f>
        <v>!ISNULL(TXT_) ? SUBSTRING(TXT_,1,4) + "-" + SUBSTRING(TXT_,5,2) + "-" + SUBSTRING(TXT_,7,2) + " " + SUBSTRING(TXT_,9,2) + ":" + SUBSTRING(TXT_, 11,2) + ":" + SUBSTRING(TXT_, 13,2) : (DT_STR,4000,1252)NULL(DT_STR,4000,1252)</v>
      </c>
      <c r="D89" s="46" t="str">
        <f t="shared" ref="D89:D124" ca="1" si="9">"!ISNULL(TXT_"&amp;INDIRECT(N$8&amp;AB$15&amp;N$9+K89)&amp;") ? SUBSTRING(TXT_"&amp;INDIRECT(N$8&amp;AB$15&amp;N$9+K89)&amp;",1,4) + ""-"" + SUBSTRING(TXT_"&amp;INDIRECT(N$8&amp;AB$15&amp;N$9+K89)&amp;",5,2) + ""-"" + SUBSTRING(TXT_"&amp;INDIRECT(N$8&amp;AB$15&amp;N$9+K89)&amp;",7,2) + "" "" + ""00:00:00.000"" : (DT_STR,4000,1252)NULL(DT_STR,4000,1252)"</f>
        <v>!ISNULL(TXT_) ? SUBSTRING(TXT_,1,4) + "-" + SUBSTRING(TXT_,5,2) + "-" + SUBSTRING(TXT_,7,2) + " " + "00:00:00.000" : (DT_STR,4000,1252)NULL(DT_STR,4000,1252)</v>
      </c>
      <c r="E89" s="46" t="str">
        <f t="shared" ref="E89:E124" ca="1" si="10">"!ISNULL(TXT_"&amp;INDIRECT(N$8&amp;AB$15&amp;N$9+K89)&amp;") ? SUBSTRING(TXT_"&amp;INDIRECT(N$8&amp;AB$15&amp;N$9+K89)&amp;",7,4) + ""-"" + SUBSTRING(TXT_"&amp;INDIRECT(N$8&amp;AB$15&amp;N$9+K89)&amp;",4,2) + ""-"" + SUBSTRING(TXT_"&amp;INDIRECT(N$8&amp;AB$15&amp;N$9+K89)&amp;",1,2) + "" "" + ""00:00:00.000"" : (DT_STR,4000,1252)NULL(DT_STR,4000,1252)"</f>
        <v>!ISNULL(TXT_) ? SUBSTRING(TXT_,7,4) + "-" + SUBSTRING(TXT_,4,2) + "-" + SUBSTRING(TXT_,1,2) + " " + "00:00:00.000" : (DT_STR,4000,1252)NULL(DT_STR,4000,1252)</v>
      </c>
      <c r="F89" s="46" t="str">
        <f t="shared" ref="F89:F124" ca="1" si="11">"!ISNULL(TXT_"&amp;INDIRECT(N$8&amp;AB$15&amp;N$9+K89)&amp;") ? SUBSTRING(TXT_"&amp;INDIRECT(N$8&amp;AB$15&amp;N$9+K89)&amp;",7,4) + ""-"" + SUBSTRING(TXT_"&amp;INDIRECT(N$8&amp;AB$15&amp;N$9+K89)&amp;",4,2) + ""-"" + SUBSTRING(TXT_"&amp;INDIRECT(N$8&amp;AB$15&amp;N$9+K89)&amp;",1,2) + "" "" + SUBSTRING(TXT_"&amp;INDIRECT(N$8&amp;AB$15&amp;N$9+K89)&amp;",12,2) + "":"" + SUBSTRING(TXT_"&amp;INDIRECT(N$8&amp;AB$15&amp;N$9+K89)&amp;",15,2) + "":00.000"" : (DT_STR,4000,1252)NULL(DT_STR,4000,1252)"</f>
        <v>!ISNULL(TXT_) ? SUBSTRING(TXT_,7,4) + "-" + SUBSTRING(TXT_,4,2) + "-" + SUBSTRING(TXT_,1,2) + " " + SUBSTRING(TXT_,12,2) + ":" + SUBSTRING(TXT_,15,2) + ":00.000" : (DT_STR,4000,1252)NULL(DT_STR,4000,1252)</v>
      </c>
      <c r="G89" s="46" t="str">
        <f t="shared" ref="G89:G124" ca="1" si="12">"!ISNULL(TXT_"&amp;INDIRECT(N$8&amp;AB$15&amp;N$9+K89)&amp;") ? SUBSTRING(TXT_"&amp;INDIRECT(N$8&amp;AB$15&amp;N$9+K89)&amp;",7,4) + ""-"" + SUBSTRING(TXT_"&amp;INDIRECT(N$8&amp;AB$15&amp;N$9+K89)&amp;",4,2) + ""-"" + SUBSTRING(TXT_"&amp;INDIRECT(N$8&amp;AB$15&amp;N$9+K89)&amp;",1,2) + "" "" + SUBSTRING(TXT_"&amp;INDIRECT(N$8&amp;AB$15&amp;N$9+K89)&amp;",12,2) + "":"" + SUBSTRING(TXT_"&amp;INDIRECT(N$8&amp;AB$15&amp;N$9+K89)&amp;",15,2) + "":"" + SUBSTRING(TXT_"&amp;INDIRECT(N$8&amp;AB$15&amp;N$9+K89)&amp;",18,2) + "".000"" : (DT_STR,4000,1252)NULL(DT_STR,4000,1252)"</f>
        <v>!ISNULL(TXT_) ? SUBSTRING(TXT_,7,4) + "-" + SUBSTRING(TXT_,4,2) + "-" + SUBSTRING(TXT_,1,2) + " " + SUBSTRING(TXT_,12,2) + ":" + SUBSTRING(TXT_,15,2) + ":" + SUBSTRING(TXT_,18,2) + ".000" : (DT_STR,4000,1252)NULL(DT_STR,4000,1252)</v>
      </c>
      <c r="H89" s="46" t="str">
        <f t="shared" ref="H89:H124" ca="1" si="13">"!ISNULL(TXT_"&amp;INDIRECT(N$8&amp;AB$15&amp;N$9+K89)&amp;") ? (TXT_"&amp;INDIRECT(N$8&amp;AB$15&amp;N$9+K89)&amp;") : (DT_STR,4000,1252)NULL(DT_STR,4000,1252)"</f>
        <v>!ISNULL(TXT_) ? (TXT_) : (DT_STR,4000,1252)NULL(DT_STR,4000,1252)</v>
      </c>
      <c r="I89" s="37" t="str">
        <f t="shared" ref="I89:I124" ca="1" si="14">IF(INDIRECT(N$8&amp;S$15&amp;N$9+K89)&lt;&gt;"DATETIME2","NULL", "'" &amp; IF(INDIRECT(N$8&amp;I$15&amp;N$9+K89)="YYYYMMDDHHMISS",C89,IF(INDIRECT(N$8&amp;I$15&amp;N$9+K89)="YYYYMMDD",D89,IF(INDIRECT(N$8&amp;I$15&amp;N$9+K89)="dd.mm.YYYY",E89,IF(INDIRECT(N$8&amp;I$15&amp;N$9+K89)="DD.MM.YYYY HH:mm",F89,IF(INDIRECT(N$8&amp;I$15&amp;N$9+K89)="DD.MM.YYYY HH:mm:SS",G89,IF(INDIRECT(N$8&amp;I$15&amp;N$9+K89)="YYYY-MM-DD HH:mm:SS",H89,IF(INDIRECT(N$8&amp;I$15&amp;N$9+K89)="YYYY-MM-DD HH:mm:SS.nnnnnnn",H89,"Undefined Date Time Format"))))))) &amp;"'")</f>
        <v>NULL</v>
      </c>
      <c r="J89" s="37"/>
      <c r="K89" s="47">
        <v>64</v>
      </c>
      <c r="L89" t="str">
        <f t="shared" ca="1" si="7"/>
        <v/>
      </c>
    </row>
    <row r="90" spans="3:12" x14ac:dyDescent="0.2">
      <c r="C90" s="46" t="str">
        <f t="shared" ca="1" si="8"/>
        <v>!ISNULL(TXT_) ? SUBSTRING(TXT_,1,4) + "-" + SUBSTRING(TXT_,5,2) + "-" + SUBSTRING(TXT_,7,2) + " " + SUBSTRING(TXT_,9,2) + ":" + SUBSTRING(TXT_, 11,2) + ":" + SUBSTRING(TXT_, 13,2) : (DT_STR,4000,1252)NULL(DT_STR,4000,1252)</v>
      </c>
      <c r="D90" s="46" t="str">
        <f t="shared" ca="1" si="9"/>
        <v>!ISNULL(TXT_) ? SUBSTRING(TXT_,1,4) + "-" + SUBSTRING(TXT_,5,2) + "-" + SUBSTRING(TXT_,7,2) + " " + "00:00:00.000" : (DT_STR,4000,1252)NULL(DT_STR,4000,1252)</v>
      </c>
      <c r="E90" s="46" t="str">
        <f t="shared" ca="1" si="10"/>
        <v>!ISNULL(TXT_) ? SUBSTRING(TXT_,7,4) + "-" + SUBSTRING(TXT_,4,2) + "-" + SUBSTRING(TXT_,1,2) + " " + "00:00:00.000" : (DT_STR,4000,1252)NULL(DT_STR,4000,1252)</v>
      </c>
      <c r="F90" s="46" t="str">
        <f t="shared" ca="1" si="11"/>
        <v>!ISNULL(TXT_) ? SUBSTRING(TXT_,7,4) + "-" + SUBSTRING(TXT_,4,2) + "-" + SUBSTRING(TXT_,1,2) + " " + SUBSTRING(TXT_,12,2) + ":" + SUBSTRING(TXT_,15,2) + ":00.000" : (DT_STR,4000,1252)NULL(DT_STR,4000,1252)</v>
      </c>
      <c r="G90" s="46" t="str">
        <f t="shared" ca="1" si="12"/>
        <v>!ISNULL(TXT_) ? SUBSTRING(TXT_,7,4) + "-" + SUBSTRING(TXT_,4,2) + "-" + SUBSTRING(TXT_,1,2) + " " + SUBSTRING(TXT_,12,2) + ":" + SUBSTRING(TXT_,15,2) + ":" + SUBSTRING(TXT_,18,2) + ".000" : (DT_STR,4000,1252)NULL(DT_STR,4000,1252)</v>
      </c>
      <c r="H90" s="46" t="str">
        <f t="shared" ca="1" si="13"/>
        <v>!ISNULL(TXT_) ? (TXT_) : (DT_STR,4000,1252)NULL(DT_STR,4000,1252)</v>
      </c>
      <c r="I90" s="37" t="str">
        <f t="shared" ca="1" si="14"/>
        <v>NULL</v>
      </c>
      <c r="J90" s="37"/>
      <c r="K90" s="47">
        <v>65</v>
      </c>
      <c r="L90" t="str">
        <f t="shared" ref="L90:L124" ca="1" si="15">IF(INDIRECT(N$8&amp;Q$15&amp;N$9+K90)+3=3,"",CONCATENATE("INSERT INTO ",$N$11," (FeedDateiId,Reihenfolge,Bezeichnung,Datentyp,Datenlaenge,Dezimalstellen,","BezeichnungBusiness,IstPrimaryKey,IstTechnischesFeld,IstObligatorisch,IstAktiv,Beschreibung,ImportFlag,IncludeInDeltaDetection,Datenquelle,CodeListe,SortierungKey, SpaltenExpression) VALUES (",$N$7,", ",INDIRECT(N$8&amp;Q$15&amp;N$9+K90)+3,",'",INDIRECT(N$8&amp;R$15&amp;N$9+K90),"','",INDIRECT(N$8&amp;S$15&amp;N$9+K90),"',",IF(ISBLANK(INDIRECT(N$8&amp;T$15&amp;N$9+K90)),0,INDIRECT(N$8&amp;T$15&amp;N$9+K90)),",",IF(ISBLANK(INDIRECT(N$8&amp;U$15&amp;N$9+K90)),"0",INDIRECT(N$8&amp;U$15&amp;N$9+K90)),",'",INDIRECT(N$8&amp;V$15&amp;N$9+K90),"',",IF(COUNTA(INDIRECT(N$8&amp;W$15&amp;N$9+K90))&lt;&gt;0,1,0),",0,",IF(INDIRECT(N$8&amp;X$15&amp;N$9+K90)="JA",1,0),",1,'",INDIRECT(N$8&amp;AA$15&amp;N$9+K90),"',",IF(INDIRECT(N$8&amp;AI$15&amp;N$9+K90)="JA",0,1),",1",IF(ISBLANK(INDIRECT(N$8&amp;AC$15&amp;N$9+K90)),",'",",'"&amp;INDIRECT(N$8&amp;AC$15&amp;N$9+K90))&amp;"'",IF(ISBLANK(INDIRECT(N$8&amp;AD$15&amp;N$9+K90)),",'",",'"&amp;INDIRECT(N$8&amp;AD$15&amp;N$9+K90))&amp;"'",IF(ISBLANK(INDIRECT(N$8&amp;AH$15&amp;N$9+K90)),",'",",'"&amp;INDIRECT(N$8&amp;AH$15&amp;N$9+K90))&amp;"'"&amp;","&amp;I90&amp;");"))</f>
        <v/>
      </c>
    </row>
    <row r="91" spans="3:12" x14ac:dyDescent="0.2">
      <c r="C91" s="46" t="str">
        <f t="shared" ca="1" si="8"/>
        <v>!ISNULL(TXT_) ? SUBSTRING(TXT_,1,4) + "-" + SUBSTRING(TXT_,5,2) + "-" + SUBSTRING(TXT_,7,2) + " " + SUBSTRING(TXT_,9,2) + ":" + SUBSTRING(TXT_, 11,2) + ":" + SUBSTRING(TXT_, 13,2) : (DT_STR,4000,1252)NULL(DT_STR,4000,1252)</v>
      </c>
      <c r="D91" s="46" t="str">
        <f t="shared" ca="1" si="9"/>
        <v>!ISNULL(TXT_) ? SUBSTRING(TXT_,1,4) + "-" + SUBSTRING(TXT_,5,2) + "-" + SUBSTRING(TXT_,7,2) + " " + "00:00:00.000" : (DT_STR,4000,1252)NULL(DT_STR,4000,1252)</v>
      </c>
      <c r="E91" s="46" t="str">
        <f t="shared" ca="1" si="10"/>
        <v>!ISNULL(TXT_) ? SUBSTRING(TXT_,7,4) + "-" + SUBSTRING(TXT_,4,2) + "-" + SUBSTRING(TXT_,1,2) + " " + "00:00:00.000" : (DT_STR,4000,1252)NULL(DT_STR,4000,1252)</v>
      </c>
      <c r="F91" s="46" t="str">
        <f t="shared" ca="1" si="11"/>
        <v>!ISNULL(TXT_) ? SUBSTRING(TXT_,7,4) + "-" + SUBSTRING(TXT_,4,2) + "-" + SUBSTRING(TXT_,1,2) + " " + SUBSTRING(TXT_,12,2) + ":" + SUBSTRING(TXT_,15,2) + ":00.000" : (DT_STR,4000,1252)NULL(DT_STR,4000,1252)</v>
      </c>
      <c r="G91" s="46" t="str">
        <f t="shared" ca="1" si="12"/>
        <v>!ISNULL(TXT_) ? SUBSTRING(TXT_,7,4) + "-" + SUBSTRING(TXT_,4,2) + "-" + SUBSTRING(TXT_,1,2) + " " + SUBSTRING(TXT_,12,2) + ":" + SUBSTRING(TXT_,15,2) + ":" + SUBSTRING(TXT_,18,2) + ".000" : (DT_STR,4000,1252)NULL(DT_STR,4000,1252)</v>
      </c>
      <c r="H91" s="46" t="str">
        <f t="shared" ca="1" si="13"/>
        <v>!ISNULL(TXT_) ? (TXT_) : (DT_STR,4000,1252)NULL(DT_STR,4000,1252)</v>
      </c>
      <c r="I91" s="37" t="str">
        <f t="shared" ca="1" si="14"/>
        <v>NULL</v>
      </c>
      <c r="J91" s="37"/>
      <c r="K91" s="47">
        <v>66</v>
      </c>
      <c r="L91" t="str">
        <f t="shared" ca="1" si="15"/>
        <v/>
      </c>
    </row>
    <row r="92" spans="3:12" x14ac:dyDescent="0.2">
      <c r="C92" s="46" t="str">
        <f t="shared" ca="1" si="8"/>
        <v>!ISNULL(TXT_) ? SUBSTRING(TXT_,1,4) + "-" + SUBSTRING(TXT_,5,2) + "-" + SUBSTRING(TXT_,7,2) + " " + SUBSTRING(TXT_,9,2) + ":" + SUBSTRING(TXT_, 11,2) + ":" + SUBSTRING(TXT_, 13,2) : (DT_STR,4000,1252)NULL(DT_STR,4000,1252)</v>
      </c>
      <c r="D92" s="46" t="str">
        <f t="shared" ca="1" si="9"/>
        <v>!ISNULL(TXT_) ? SUBSTRING(TXT_,1,4) + "-" + SUBSTRING(TXT_,5,2) + "-" + SUBSTRING(TXT_,7,2) + " " + "00:00:00.000" : (DT_STR,4000,1252)NULL(DT_STR,4000,1252)</v>
      </c>
      <c r="E92" s="46" t="str">
        <f t="shared" ca="1" si="10"/>
        <v>!ISNULL(TXT_) ? SUBSTRING(TXT_,7,4) + "-" + SUBSTRING(TXT_,4,2) + "-" + SUBSTRING(TXT_,1,2) + " " + "00:00:00.000" : (DT_STR,4000,1252)NULL(DT_STR,4000,1252)</v>
      </c>
      <c r="F92" s="46" t="str">
        <f t="shared" ca="1" si="11"/>
        <v>!ISNULL(TXT_) ? SUBSTRING(TXT_,7,4) + "-" + SUBSTRING(TXT_,4,2) + "-" + SUBSTRING(TXT_,1,2) + " " + SUBSTRING(TXT_,12,2) + ":" + SUBSTRING(TXT_,15,2) + ":00.000" : (DT_STR,4000,1252)NULL(DT_STR,4000,1252)</v>
      </c>
      <c r="G92" s="46" t="str">
        <f t="shared" ca="1" si="12"/>
        <v>!ISNULL(TXT_) ? SUBSTRING(TXT_,7,4) + "-" + SUBSTRING(TXT_,4,2) + "-" + SUBSTRING(TXT_,1,2) + " " + SUBSTRING(TXT_,12,2) + ":" + SUBSTRING(TXT_,15,2) + ":" + SUBSTRING(TXT_,18,2) + ".000" : (DT_STR,4000,1252)NULL(DT_STR,4000,1252)</v>
      </c>
      <c r="H92" s="46" t="str">
        <f t="shared" ca="1" si="13"/>
        <v>!ISNULL(TXT_) ? (TXT_) : (DT_STR,4000,1252)NULL(DT_STR,4000,1252)</v>
      </c>
      <c r="I92" s="37" t="str">
        <f t="shared" ca="1" si="14"/>
        <v>NULL</v>
      </c>
      <c r="J92" s="37"/>
      <c r="K92" s="47">
        <v>67</v>
      </c>
      <c r="L92" t="str">
        <f t="shared" ca="1" si="15"/>
        <v/>
      </c>
    </row>
    <row r="93" spans="3:12" x14ac:dyDescent="0.2">
      <c r="C93" s="46" t="str">
        <f t="shared" ca="1" si="8"/>
        <v>!ISNULL(TXT_) ? SUBSTRING(TXT_,1,4) + "-" + SUBSTRING(TXT_,5,2) + "-" + SUBSTRING(TXT_,7,2) + " " + SUBSTRING(TXT_,9,2) + ":" + SUBSTRING(TXT_, 11,2) + ":" + SUBSTRING(TXT_, 13,2) : (DT_STR,4000,1252)NULL(DT_STR,4000,1252)</v>
      </c>
      <c r="D93" s="46" t="str">
        <f t="shared" ca="1" si="9"/>
        <v>!ISNULL(TXT_) ? SUBSTRING(TXT_,1,4) + "-" + SUBSTRING(TXT_,5,2) + "-" + SUBSTRING(TXT_,7,2) + " " + "00:00:00.000" : (DT_STR,4000,1252)NULL(DT_STR,4000,1252)</v>
      </c>
      <c r="E93" s="46" t="str">
        <f t="shared" ca="1" si="10"/>
        <v>!ISNULL(TXT_) ? SUBSTRING(TXT_,7,4) + "-" + SUBSTRING(TXT_,4,2) + "-" + SUBSTRING(TXT_,1,2) + " " + "00:00:00.000" : (DT_STR,4000,1252)NULL(DT_STR,4000,1252)</v>
      </c>
      <c r="F93" s="46" t="str">
        <f t="shared" ca="1" si="11"/>
        <v>!ISNULL(TXT_) ? SUBSTRING(TXT_,7,4) + "-" + SUBSTRING(TXT_,4,2) + "-" + SUBSTRING(TXT_,1,2) + " " + SUBSTRING(TXT_,12,2) + ":" + SUBSTRING(TXT_,15,2) + ":00.000" : (DT_STR,4000,1252)NULL(DT_STR,4000,1252)</v>
      </c>
      <c r="G93" s="46" t="str">
        <f t="shared" ca="1" si="12"/>
        <v>!ISNULL(TXT_) ? SUBSTRING(TXT_,7,4) + "-" + SUBSTRING(TXT_,4,2) + "-" + SUBSTRING(TXT_,1,2) + " " + SUBSTRING(TXT_,12,2) + ":" + SUBSTRING(TXT_,15,2) + ":" + SUBSTRING(TXT_,18,2) + ".000" : (DT_STR,4000,1252)NULL(DT_STR,4000,1252)</v>
      </c>
      <c r="H93" s="46" t="str">
        <f t="shared" ca="1" si="13"/>
        <v>!ISNULL(TXT_) ? (TXT_) : (DT_STR,4000,1252)NULL(DT_STR,4000,1252)</v>
      </c>
      <c r="I93" s="37" t="str">
        <f t="shared" ca="1" si="14"/>
        <v>NULL</v>
      </c>
      <c r="J93" s="37"/>
      <c r="K93" s="47">
        <v>68</v>
      </c>
      <c r="L93" t="str">
        <f t="shared" ca="1" si="15"/>
        <v/>
      </c>
    </row>
    <row r="94" spans="3:12" x14ac:dyDescent="0.2">
      <c r="C94" s="46" t="str">
        <f t="shared" ca="1" si="8"/>
        <v>!ISNULL(TXT_) ? SUBSTRING(TXT_,1,4) + "-" + SUBSTRING(TXT_,5,2) + "-" + SUBSTRING(TXT_,7,2) + " " + SUBSTRING(TXT_,9,2) + ":" + SUBSTRING(TXT_, 11,2) + ":" + SUBSTRING(TXT_, 13,2) : (DT_STR,4000,1252)NULL(DT_STR,4000,1252)</v>
      </c>
      <c r="D94" s="46" t="str">
        <f t="shared" ca="1" si="9"/>
        <v>!ISNULL(TXT_) ? SUBSTRING(TXT_,1,4) + "-" + SUBSTRING(TXT_,5,2) + "-" + SUBSTRING(TXT_,7,2) + " " + "00:00:00.000" : (DT_STR,4000,1252)NULL(DT_STR,4000,1252)</v>
      </c>
      <c r="E94" s="46" t="str">
        <f t="shared" ca="1" si="10"/>
        <v>!ISNULL(TXT_) ? SUBSTRING(TXT_,7,4) + "-" + SUBSTRING(TXT_,4,2) + "-" + SUBSTRING(TXT_,1,2) + " " + "00:00:00.000" : (DT_STR,4000,1252)NULL(DT_STR,4000,1252)</v>
      </c>
      <c r="F94" s="46" t="str">
        <f t="shared" ca="1" si="11"/>
        <v>!ISNULL(TXT_) ? SUBSTRING(TXT_,7,4) + "-" + SUBSTRING(TXT_,4,2) + "-" + SUBSTRING(TXT_,1,2) + " " + SUBSTRING(TXT_,12,2) + ":" + SUBSTRING(TXT_,15,2) + ":00.000" : (DT_STR,4000,1252)NULL(DT_STR,4000,1252)</v>
      </c>
      <c r="G94" s="46" t="str">
        <f t="shared" ca="1" si="12"/>
        <v>!ISNULL(TXT_) ? SUBSTRING(TXT_,7,4) + "-" + SUBSTRING(TXT_,4,2) + "-" + SUBSTRING(TXT_,1,2) + " " + SUBSTRING(TXT_,12,2) + ":" + SUBSTRING(TXT_,15,2) + ":" + SUBSTRING(TXT_,18,2) + ".000" : (DT_STR,4000,1252)NULL(DT_STR,4000,1252)</v>
      </c>
      <c r="H94" s="46" t="str">
        <f t="shared" ca="1" si="13"/>
        <v>!ISNULL(TXT_) ? (TXT_) : (DT_STR,4000,1252)NULL(DT_STR,4000,1252)</v>
      </c>
      <c r="I94" s="37" t="str">
        <f t="shared" ca="1" si="14"/>
        <v>NULL</v>
      </c>
      <c r="J94" s="37"/>
      <c r="K94" s="47">
        <v>69</v>
      </c>
      <c r="L94" t="str">
        <f t="shared" ca="1" si="15"/>
        <v/>
      </c>
    </row>
    <row r="95" spans="3:12" x14ac:dyDescent="0.2">
      <c r="C95" s="46" t="str">
        <f t="shared" ca="1" si="8"/>
        <v>!ISNULL(TXT_) ? SUBSTRING(TXT_,1,4) + "-" + SUBSTRING(TXT_,5,2) + "-" + SUBSTRING(TXT_,7,2) + " " + SUBSTRING(TXT_,9,2) + ":" + SUBSTRING(TXT_, 11,2) + ":" + SUBSTRING(TXT_, 13,2) : (DT_STR,4000,1252)NULL(DT_STR,4000,1252)</v>
      </c>
      <c r="D95" s="46" t="str">
        <f t="shared" ca="1" si="9"/>
        <v>!ISNULL(TXT_) ? SUBSTRING(TXT_,1,4) + "-" + SUBSTRING(TXT_,5,2) + "-" + SUBSTRING(TXT_,7,2) + " " + "00:00:00.000" : (DT_STR,4000,1252)NULL(DT_STR,4000,1252)</v>
      </c>
      <c r="E95" s="46" t="str">
        <f t="shared" ca="1" si="10"/>
        <v>!ISNULL(TXT_) ? SUBSTRING(TXT_,7,4) + "-" + SUBSTRING(TXT_,4,2) + "-" + SUBSTRING(TXT_,1,2) + " " + "00:00:00.000" : (DT_STR,4000,1252)NULL(DT_STR,4000,1252)</v>
      </c>
      <c r="F95" s="46" t="str">
        <f t="shared" ca="1" si="11"/>
        <v>!ISNULL(TXT_) ? SUBSTRING(TXT_,7,4) + "-" + SUBSTRING(TXT_,4,2) + "-" + SUBSTRING(TXT_,1,2) + " " + SUBSTRING(TXT_,12,2) + ":" + SUBSTRING(TXT_,15,2) + ":00.000" : (DT_STR,4000,1252)NULL(DT_STR,4000,1252)</v>
      </c>
      <c r="G95" s="46" t="str">
        <f t="shared" ca="1" si="12"/>
        <v>!ISNULL(TXT_) ? SUBSTRING(TXT_,7,4) + "-" + SUBSTRING(TXT_,4,2) + "-" + SUBSTRING(TXT_,1,2) + " " + SUBSTRING(TXT_,12,2) + ":" + SUBSTRING(TXT_,15,2) + ":" + SUBSTRING(TXT_,18,2) + ".000" : (DT_STR,4000,1252)NULL(DT_STR,4000,1252)</v>
      </c>
      <c r="H95" s="46" t="str">
        <f t="shared" ca="1" si="13"/>
        <v>!ISNULL(TXT_) ? (TXT_) : (DT_STR,4000,1252)NULL(DT_STR,4000,1252)</v>
      </c>
      <c r="I95" s="37" t="str">
        <f t="shared" ca="1" si="14"/>
        <v>NULL</v>
      </c>
      <c r="J95" s="37"/>
      <c r="K95" s="47">
        <v>70</v>
      </c>
      <c r="L95" t="str">
        <f t="shared" ca="1" si="15"/>
        <v/>
      </c>
    </row>
    <row r="96" spans="3:12" x14ac:dyDescent="0.2">
      <c r="C96" s="46" t="str">
        <f t="shared" ca="1" si="8"/>
        <v>!ISNULL(TXT_) ? SUBSTRING(TXT_,1,4) + "-" + SUBSTRING(TXT_,5,2) + "-" + SUBSTRING(TXT_,7,2) + " " + SUBSTRING(TXT_,9,2) + ":" + SUBSTRING(TXT_, 11,2) + ":" + SUBSTRING(TXT_, 13,2) : (DT_STR,4000,1252)NULL(DT_STR,4000,1252)</v>
      </c>
      <c r="D96" s="46" t="str">
        <f t="shared" ca="1" si="9"/>
        <v>!ISNULL(TXT_) ? SUBSTRING(TXT_,1,4) + "-" + SUBSTRING(TXT_,5,2) + "-" + SUBSTRING(TXT_,7,2) + " " + "00:00:00.000" : (DT_STR,4000,1252)NULL(DT_STR,4000,1252)</v>
      </c>
      <c r="E96" s="46" t="str">
        <f t="shared" ca="1" si="10"/>
        <v>!ISNULL(TXT_) ? SUBSTRING(TXT_,7,4) + "-" + SUBSTRING(TXT_,4,2) + "-" + SUBSTRING(TXT_,1,2) + " " + "00:00:00.000" : (DT_STR,4000,1252)NULL(DT_STR,4000,1252)</v>
      </c>
      <c r="F96" s="46" t="str">
        <f t="shared" ca="1" si="11"/>
        <v>!ISNULL(TXT_) ? SUBSTRING(TXT_,7,4) + "-" + SUBSTRING(TXT_,4,2) + "-" + SUBSTRING(TXT_,1,2) + " " + SUBSTRING(TXT_,12,2) + ":" + SUBSTRING(TXT_,15,2) + ":00.000" : (DT_STR,4000,1252)NULL(DT_STR,4000,1252)</v>
      </c>
      <c r="G96" s="46" t="str">
        <f t="shared" ca="1" si="12"/>
        <v>!ISNULL(TXT_) ? SUBSTRING(TXT_,7,4) + "-" + SUBSTRING(TXT_,4,2) + "-" + SUBSTRING(TXT_,1,2) + " " + SUBSTRING(TXT_,12,2) + ":" + SUBSTRING(TXT_,15,2) + ":" + SUBSTRING(TXT_,18,2) + ".000" : (DT_STR,4000,1252)NULL(DT_STR,4000,1252)</v>
      </c>
      <c r="H96" s="46" t="str">
        <f t="shared" ca="1" si="13"/>
        <v>!ISNULL(TXT_) ? (TXT_) : (DT_STR,4000,1252)NULL(DT_STR,4000,1252)</v>
      </c>
      <c r="I96" s="37" t="str">
        <f t="shared" ca="1" si="14"/>
        <v>NULL</v>
      </c>
      <c r="J96" s="37"/>
      <c r="K96" s="47">
        <v>71</v>
      </c>
      <c r="L96" t="str">
        <f t="shared" ca="1" si="15"/>
        <v/>
      </c>
    </row>
    <row r="97" spans="3:12" x14ac:dyDescent="0.2">
      <c r="C97" s="46" t="str">
        <f t="shared" ca="1" si="8"/>
        <v>!ISNULL(TXT_) ? SUBSTRING(TXT_,1,4) + "-" + SUBSTRING(TXT_,5,2) + "-" + SUBSTRING(TXT_,7,2) + " " + SUBSTRING(TXT_,9,2) + ":" + SUBSTRING(TXT_, 11,2) + ":" + SUBSTRING(TXT_, 13,2) : (DT_STR,4000,1252)NULL(DT_STR,4000,1252)</v>
      </c>
      <c r="D97" s="46" t="str">
        <f t="shared" ca="1" si="9"/>
        <v>!ISNULL(TXT_) ? SUBSTRING(TXT_,1,4) + "-" + SUBSTRING(TXT_,5,2) + "-" + SUBSTRING(TXT_,7,2) + " " + "00:00:00.000" : (DT_STR,4000,1252)NULL(DT_STR,4000,1252)</v>
      </c>
      <c r="E97" s="46" t="str">
        <f t="shared" ca="1" si="10"/>
        <v>!ISNULL(TXT_) ? SUBSTRING(TXT_,7,4) + "-" + SUBSTRING(TXT_,4,2) + "-" + SUBSTRING(TXT_,1,2) + " " + "00:00:00.000" : (DT_STR,4000,1252)NULL(DT_STR,4000,1252)</v>
      </c>
      <c r="F97" s="46" t="str">
        <f t="shared" ca="1" si="11"/>
        <v>!ISNULL(TXT_) ? SUBSTRING(TXT_,7,4) + "-" + SUBSTRING(TXT_,4,2) + "-" + SUBSTRING(TXT_,1,2) + " " + SUBSTRING(TXT_,12,2) + ":" + SUBSTRING(TXT_,15,2) + ":00.000" : (DT_STR,4000,1252)NULL(DT_STR,4000,1252)</v>
      </c>
      <c r="G97" s="46" t="str">
        <f t="shared" ca="1" si="12"/>
        <v>!ISNULL(TXT_) ? SUBSTRING(TXT_,7,4) + "-" + SUBSTRING(TXT_,4,2) + "-" + SUBSTRING(TXT_,1,2) + " " + SUBSTRING(TXT_,12,2) + ":" + SUBSTRING(TXT_,15,2) + ":" + SUBSTRING(TXT_,18,2) + ".000" : (DT_STR,4000,1252)NULL(DT_STR,4000,1252)</v>
      </c>
      <c r="H97" s="46" t="str">
        <f t="shared" ca="1" si="13"/>
        <v>!ISNULL(TXT_) ? (TXT_) : (DT_STR,4000,1252)NULL(DT_STR,4000,1252)</v>
      </c>
      <c r="I97" s="37" t="str">
        <f t="shared" ca="1" si="14"/>
        <v>NULL</v>
      </c>
      <c r="J97" s="37"/>
      <c r="K97" s="47">
        <v>72</v>
      </c>
      <c r="L97" t="str">
        <f t="shared" ca="1" si="15"/>
        <v/>
      </c>
    </row>
    <row r="98" spans="3:12" x14ac:dyDescent="0.2">
      <c r="C98" s="46" t="str">
        <f t="shared" ca="1" si="8"/>
        <v>!ISNULL(TXT_) ? SUBSTRING(TXT_,1,4) + "-" + SUBSTRING(TXT_,5,2) + "-" + SUBSTRING(TXT_,7,2) + " " + SUBSTRING(TXT_,9,2) + ":" + SUBSTRING(TXT_, 11,2) + ":" + SUBSTRING(TXT_, 13,2) : (DT_STR,4000,1252)NULL(DT_STR,4000,1252)</v>
      </c>
      <c r="D98" s="46" t="str">
        <f t="shared" ca="1" si="9"/>
        <v>!ISNULL(TXT_) ? SUBSTRING(TXT_,1,4) + "-" + SUBSTRING(TXT_,5,2) + "-" + SUBSTRING(TXT_,7,2) + " " + "00:00:00.000" : (DT_STR,4000,1252)NULL(DT_STR,4000,1252)</v>
      </c>
      <c r="E98" s="46" t="str">
        <f t="shared" ca="1" si="10"/>
        <v>!ISNULL(TXT_) ? SUBSTRING(TXT_,7,4) + "-" + SUBSTRING(TXT_,4,2) + "-" + SUBSTRING(TXT_,1,2) + " " + "00:00:00.000" : (DT_STR,4000,1252)NULL(DT_STR,4000,1252)</v>
      </c>
      <c r="F98" s="46" t="str">
        <f t="shared" ca="1" si="11"/>
        <v>!ISNULL(TXT_) ? SUBSTRING(TXT_,7,4) + "-" + SUBSTRING(TXT_,4,2) + "-" + SUBSTRING(TXT_,1,2) + " " + SUBSTRING(TXT_,12,2) + ":" + SUBSTRING(TXT_,15,2) + ":00.000" : (DT_STR,4000,1252)NULL(DT_STR,4000,1252)</v>
      </c>
      <c r="G98" s="46" t="str">
        <f t="shared" ca="1" si="12"/>
        <v>!ISNULL(TXT_) ? SUBSTRING(TXT_,7,4) + "-" + SUBSTRING(TXT_,4,2) + "-" + SUBSTRING(TXT_,1,2) + " " + SUBSTRING(TXT_,12,2) + ":" + SUBSTRING(TXT_,15,2) + ":" + SUBSTRING(TXT_,18,2) + ".000" : (DT_STR,4000,1252)NULL(DT_STR,4000,1252)</v>
      </c>
      <c r="H98" s="46" t="str">
        <f t="shared" ca="1" si="13"/>
        <v>!ISNULL(TXT_) ? (TXT_) : (DT_STR,4000,1252)NULL(DT_STR,4000,1252)</v>
      </c>
      <c r="I98" s="37" t="str">
        <f t="shared" ca="1" si="14"/>
        <v>NULL</v>
      </c>
      <c r="J98" s="37"/>
      <c r="K98" s="47">
        <v>73</v>
      </c>
      <c r="L98" t="str">
        <f t="shared" ca="1" si="15"/>
        <v/>
      </c>
    </row>
    <row r="99" spans="3:12" x14ac:dyDescent="0.2">
      <c r="C99" s="46" t="str">
        <f t="shared" ca="1" si="8"/>
        <v>!ISNULL(TXT_) ? SUBSTRING(TXT_,1,4) + "-" + SUBSTRING(TXT_,5,2) + "-" + SUBSTRING(TXT_,7,2) + " " + SUBSTRING(TXT_,9,2) + ":" + SUBSTRING(TXT_, 11,2) + ":" + SUBSTRING(TXT_, 13,2) : (DT_STR,4000,1252)NULL(DT_STR,4000,1252)</v>
      </c>
      <c r="D99" s="46" t="str">
        <f t="shared" ca="1" si="9"/>
        <v>!ISNULL(TXT_) ? SUBSTRING(TXT_,1,4) + "-" + SUBSTRING(TXT_,5,2) + "-" + SUBSTRING(TXT_,7,2) + " " + "00:00:00.000" : (DT_STR,4000,1252)NULL(DT_STR,4000,1252)</v>
      </c>
      <c r="E99" s="46" t="str">
        <f t="shared" ca="1" si="10"/>
        <v>!ISNULL(TXT_) ? SUBSTRING(TXT_,7,4) + "-" + SUBSTRING(TXT_,4,2) + "-" + SUBSTRING(TXT_,1,2) + " " + "00:00:00.000" : (DT_STR,4000,1252)NULL(DT_STR,4000,1252)</v>
      </c>
      <c r="F99" s="46" t="str">
        <f t="shared" ca="1" si="11"/>
        <v>!ISNULL(TXT_) ? SUBSTRING(TXT_,7,4) + "-" + SUBSTRING(TXT_,4,2) + "-" + SUBSTRING(TXT_,1,2) + " " + SUBSTRING(TXT_,12,2) + ":" + SUBSTRING(TXT_,15,2) + ":00.000" : (DT_STR,4000,1252)NULL(DT_STR,4000,1252)</v>
      </c>
      <c r="G99" s="46" t="str">
        <f t="shared" ca="1" si="12"/>
        <v>!ISNULL(TXT_) ? SUBSTRING(TXT_,7,4) + "-" + SUBSTRING(TXT_,4,2) + "-" + SUBSTRING(TXT_,1,2) + " " + SUBSTRING(TXT_,12,2) + ":" + SUBSTRING(TXT_,15,2) + ":" + SUBSTRING(TXT_,18,2) + ".000" : (DT_STR,4000,1252)NULL(DT_STR,4000,1252)</v>
      </c>
      <c r="H99" s="46" t="str">
        <f t="shared" ca="1" si="13"/>
        <v>!ISNULL(TXT_) ? (TXT_) : (DT_STR,4000,1252)NULL(DT_STR,4000,1252)</v>
      </c>
      <c r="I99" s="37" t="str">
        <f t="shared" ca="1" si="14"/>
        <v>NULL</v>
      </c>
      <c r="J99" s="37"/>
      <c r="K99" s="47">
        <v>74</v>
      </c>
      <c r="L99" t="str">
        <f t="shared" ca="1" si="15"/>
        <v/>
      </c>
    </row>
    <row r="100" spans="3:12" x14ac:dyDescent="0.2">
      <c r="C100" s="46" t="str">
        <f t="shared" ca="1" si="8"/>
        <v>!ISNULL(TXT_) ? SUBSTRING(TXT_,1,4) + "-" + SUBSTRING(TXT_,5,2) + "-" + SUBSTRING(TXT_,7,2) + " " + SUBSTRING(TXT_,9,2) + ":" + SUBSTRING(TXT_, 11,2) + ":" + SUBSTRING(TXT_, 13,2) : (DT_STR,4000,1252)NULL(DT_STR,4000,1252)</v>
      </c>
      <c r="D100" s="46" t="str">
        <f t="shared" ca="1" si="9"/>
        <v>!ISNULL(TXT_) ? SUBSTRING(TXT_,1,4) + "-" + SUBSTRING(TXT_,5,2) + "-" + SUBSTRING(TXT_,7,2) + " " + "00:00:00.000" : (DT_STR,4000,1252)NULL(DT_STR,4000,1252)</v>
      </c>
      <c r="E100" s="46" t="str">
        <f t="shared" ca="1" si="10"/>
        <v>!ISNULL(TXT_) ? SUBSTRING(TXT_,7,4) + "-" + SUBSTRING(TXT_,4,2) + "-" + SUBSTRING(TXT_,1,2) + " " + "00:00:00.000" : (DT_STR,4000,1252)NULL(DT_STR,4000,1252)</v>
      </c>
      <c r="F100" s="46" t="str">
        <f t="shared" ca="1" si="11"/>
        <v>!ISNULL(TXT_) ? SUBSTRING(TXT_,7,4) + "-" + SUBSTRING(TXT_,4,2) + "-" + SUBSTRING(TXT_,1,2) + " " + SUBSTRING(TXT_,12,2) + ":" + SUBSTRING(TXT_,15,2) + ":00.000" : (DT_STR,4000,1252)NULL(DT_STR,4000,1252)</v>
      </c>
      <c r="G100" s="46" t="str">
        <f t="shared" ca="1" si="12"/>
        <v>!ISNULL(TXT_) ? SUBSTRING(TXT_,7,4) + "-" + SUBSTRING(TXT_,4,2) + "-" + SUBSTRING(TXT_,1,2) + " " + SUBSTRING(TXT_,12,2) + ":" + SUBSTRING(TXT_,15,2) + ":" + SUBSTRING(TXT_,18,2) + ".000" : (DT_STR,4000,1252)NULL(DT_STR,4000,1252)</v>
      </c>
      <c r="H100" s="46" t="str">
        <f t="shared" ca="1" si="13"/>
        <v>!ISNULL(TXT_) ? (TXT_) : (DT_STR,4000,1252)NULL(DT_STR,4000,1252)</v>
      </c>
      <c r="I100" s="37" t="str">
        <f t="shared" ca="1" si="14"/>
        <v>NULL</v>
      </c>
      <c r="J100" s="37"/>
      <c r="K100" s="47">
        <v>75</v>
      </c>
      <c r="L100" t="str">
        <f t="shared" ca="1" si="15"/>
        <v/>
      </c>
    </row>
    <row r="101" spans="3:12" x14ac:dyDescent="0.2">
      <c r="C101" s="46" t="str">
        <f t="shared" ca="1" si="8"/>
        <v>!ISNULL(TXT_) ? SUBSTRING(TXT_,1,4) + "-" + SUBSTRING(TXT_,5,2) + "-" + SUBSTRING(TXT_,7,2) + " " + SUBSTRING(TXT_,9,2) + ":" + SUBSTRING(TXT_, 11,2) + ":" + SUBSTRING(TXT_, 13,2) : (DT_STR,4000,1252)NULL(DT_STR,4000,1252)</v>
      </c>
      <c r="D101" s="46" t="str">
        <f t="shared" ca="1" si="9"/>
        <v>!ISNULL(TXT_) ? SUBSTRING(TXT_,1,4) + "-" + SUBSTRING(TXT_,5,2) + "-" + SUBSTRING(TXT_,7,2) + " " + "00:00:00.000" : (DT_STR,4000,1252)NULL(DT_STR,4000,1252)</v>
      </c>
      <c r="E101" s="46" t="str">
        <f t="shared" ca="1" si="10"/>
        <v>!ISNULL(TXT_) ? SUBSTRING(TXT_,7,4) + "-" + SUBSTRING(TXT_,4,2) + "-" + SUBSTRING(TXT_,1,2) + " " + "00:00:00.000" : (DT_STR,4000,1252)NULL(DT_STR,4000,1252)</v>
      </c>
      <c r="F101" s="46" t="str">
        <f t="shared" ca="1" si="11"/>
        <v>!ISNULL(TXT_) ? SUBSTRING(TXT_,7,4) + "-" + SUBSTRING(TXT_,4,2) + "-" + SUBSTRING(TXT_,1,2) + " " + SUBSTRING(TXT_,12,2) + ":" + SUBSTRING(TXT_,15,2) + ":00.000" : (DT_STR,4000,1252)NULL(DT_STR,4000,1252)</v>
      </c>
      <c r="G101" s="46" t="str">
        <f t="shared" ca="1" si="12"/>
        <v>!ISNULL(TXT_) ? SUBSTRING(TXT_,7,4) + "-" + SUBSTRING(TXT_,4,2) + "-" + SUBSTRING(TXT_,1,2) + " " + SUBSTRING(TXT_,12,2) + ":" + SUBSTRING(TXT_,15,2) + ":" + SUBSTRING(TXT_,18,2) + ".000" : (DT_STR,4000,1252)NULL(DT_STR,4000,1252)</v>
      </c>
      <c r="H101" s="46" t="str">
        <f t="shared" ca="1" si="13"/>
        <v>!ISNULL(TXT_) ? (TXT_) : (DT_STR,4000,1252)NULL(DT_STR,4000,1252)</v>
      </c>
      <c r="I101" s="37" t="str">
        <f t="shared" ca="1" si="14"/>
        <v>NULL</v>
      </c>
      <c r="J101" s="37"/>
      <c r="K101" s="47">
        <v>76</v>
      </c>
      <c r="L101" t="str">
        <f t="shared" ca="1" si="15"/>
        <v/>
      </c>
    </row>
    <row r="102" spans="3:12" x14ac:dyDescent="0.2">
      <c r="C102" s="46" t="str">
        <f t="shared" ca="1" si="8"/>
        <v>!ISNULL(TXT_) ? SUBSTRING(TXT_,1,4) + "-" + SUBSTRING(TXT_,5,2) + "-" + SUBSTRING(TXT_,7,2) + " " + SUBSTRING(TXT_,9,2) + ":" + SUBSTRING(TXT_, 11,2) + ":" + SUBSTRING(TXT_, 13,2) : (DT_STR,4000,1252)NULL(DT_STR,4000,1252)</v>
      </c>
      <c r="D102" s="46" t="str">
        <f t="shared" ca="1" si="9"/>
        <v>!ISNULL(TXT_) ? SUBSTRING(TXT_,1,4) + "-" + SUBSTRING(TXT_,5,2) + "-" + SUBSTRING(TXT_,7,2) + " " + "00:00:00.000" : (DT_STR,4000,1252)NULL(DT_STR,4000,1252)</v>
      </c>
      <c r="E102" s="46" t="str">
        <f t="shared" ca="1" si="10"/>
        <v>!ISNULL(TXT_) ? SUBSTRING(TXT_,7,4) + "-" + SUBSTRING(TXT_,4,2) + "-" + SUBSTRING(TXT_,1,2) + " " + "00:00:00.000" : (DT_STR,4000,1252)NULL(DT_STR,4000,1252)</v>
      </c>
      <c r="F102" s="46" t="str">
        <f t="shared" ca="1" si="11"/>
        <v>!ISNULL(TXT_) ? SUBSTRING(TXT_,7,4) + "-" + SUBSTRING(TXT_,4,2) + "-" + SUBSTRING(TXT_,1,2) + " " + SUBSTRING(TXT_,12,2) + ":" + SUBSTRING(TXT_,15,2) + ":00.000" : (DT_STR,4000,1252)NULL(DT_STR,4000,1252)</v>
      </c>
      <c r="G102" s="46" t="str">
        <f t="shared" ca="1" si="12"/>
        <v>!ISNULL(TXT_) ? SUBSTRING(TXT_,7,4) + "-" + SUBSTRING(TXT_,4,2) + "-" + SUBSTRING(TXT_,1,2) + " " + SUBSTRING(TXT_,12,2) + ":" + SUBSTRING(TXT_,15,2) + ":" + SUBSTRING(TXT_,18,2) + ".000" : (DT_STR,4000,1252)NULL(DT_STR,4000,1252)</v>
      </c>
      <c r="H102" s="46" t="str">
        <f t="shared" ca="1" si="13"/>
        <v>!ISNULL(TXT_) ? (TXT_) : (DT_STR,4000,1252)NULL(DT_STR,4000,1252)</v>
      </c>
      <c r="I102" s="37" t="str">
        <f t="shared" ca="1" si="14"/>
        <v>NULL</v>
      </c>
      <c r="J102" s="37"/>
      <c r="K102" s="47">
        <v>77</v>
      </c>
      <c r="L102" t="str">
        <f t="shared" ca="1" si="15"/>
        <v/>
      </c>
    </row>
    <row r="103" spans="3:12" x14ac:dyDescent="0.2">
      <c r="C103" s="46" t="str">
        <f t="shared" ca="1" si="8"/>
        <v>!ISNULL(TXT_) ? SUBSTRING(TXT_,1,4) + "-" + SUBSTRING(TXT_,5,2) + "-" + SUBSTRING(TXT_,7,2) + " " + SUBSTRING(TXT_,9,2) + ":" + SUBSTRING(TXT_, 11,2) + ":" + SUBSTRING(TXT_, 13,2) : (DT_STR,4000,1252)NULL(DT_STR,4000,1252)</v>
      </c>
      <c r="D103" s="46" t="str">
        <f t="shared" ca="1" si="9"/>
        <v>!ISNULL(TXT_) ? SUBSTRING(TXT_,1,4) + "-" + SUBSTRING(TXT_,5,2) + "-" + SUBSTRING(TXT_,7,2) + " " + "00:00:00.000" : (DT_STR,4000,1252)NULL(DT_STR,4000,1252)</v>
      </c>
      <c r="E103" s="46" t="str">
        <f t="shared" ca="1" si="10"/>
        <v>!ISNULL(TXT_) ? SUBSTRING(TXT_,7,4) + "-" + SUBSTRING(TXT_,4,2) + "-" + SUBSTRING(TXT_,1,2) + " " + "00:00:00.000" : (DT_STR,4000,1252)NULL(DT_STR,4000,1252)</v>
      </c>
      <c r="F103" s="46" t="str">
        <f t="shared" ca="1" si="11"/>
        <v>!ISNULL(TXT_) ? SUBSTRING(TXT_,7,4) + "-" + SUBSTRING(TXT_,4,2) + "-" + SUBSTRING(TXT_,1,2) + " " + SUBSTRING(TXT_,12,2) + ":" + SUBSTRING(TXT_,15,2) + ":00.000" : (DT_STR,4000,1252)NULL(DT_STR,4000,1252)</v>
      </c>
      <c r="G103" s="46" t="str">
        <f t="shared" ca="1" si="12"/>
        <v>!ISNULL(TXT_) ? SUBSTRING(TXT_,7,4) + "-" + SUBSTRING(TXT_,4,2) + "-" + SUBSTRING(TXT_,1,2) + " " + SUBSTRING(TXT_,12,2) + ":" + SUBSTRING(TXT_,15,2) + ":" + SUBSTRING(TXT_,18,2) + ".000" : (DT_STR,4000,1252)NULL(DT_STR,4000,1252)</v>
      </c>
      <c r="H103" s="46" t="str">
        <f t="shared" ca="1" si="13"/>
        <v>!ISNULL(TXT_) ? (TXT_) : (DT_STR,4000,1252)NULL(DT_STR,4000,1252)</v>
      </c>
      <c r="I103" s="37" t="str">
        <f t="shared" ca="1" si="14"/>
        <v>NULL</v>
      </c>
      <c r="J103" s="37"/>
      <c r="K103" s="47">
        <v>78</v>
      </c>
      <c r="L103" t="str">
        <f t="shared" ca="1" si="15"/>
        <v/>
      </c>
    </row>
    <row r="104" spans="3:12" x14ac:dyDescent="0.2">
      <c r="C104" s="46" t="str">
        <f t="shared" ca="1" si="8"/>
        <v>!ISNULL(TXT_) ? SUBSTRING(TXT_,1,4) + "-" + SUBSTRING(TXT_,5,2) + "-" + SUBSTRING(TXT_,7,2) + " " + SUBSTRING(TXT_,9,2) + ":" + SUBSTRING(TXT_, 11,2) + ":" + SUBSTRING(TXT_, 13,2) : (DT_STR,4000,1252)NULL(DT_STR,4000,1252)</v>
      </c>
      <c r="D104" s="46" t="str">
        <f t="shared" ca="1" si="9"/>
        <v>!ISNULL(TXT_) ? SUBSTRING(TXT_,1,4) + "-" + SUBSTRING(TXT_,5,2) + "-" + SUBSTRING(TXT_,7,2) + " " + "00:00:00.000" : (DT_STR,4000,1252)NULL(DT_STR,4000,1252)</v>
      </c>
      <c r="E104" s="46" t="str">
        <f t="shared" ca="1" si="10"/>
        <v>!ISNULL(TXT_) ? SUBSTRING(TXT_,7,4) + "-" + SUBSTRING(TXT_,4,2) + "-" + SUBSTRING(TXT_,1,2) + " " + "00:00:00.000" : (DT_STR,4000,1252)NULL(DT_STR,4000,1252)</v>
      </c>
      <c r="F104" s="46" t="str">
        <f t="shared" ca="1" si="11"/>
        <v>!ISNULL(TXT_) ? SUBSTRING(TXT_,7,4) + "-" + SUBSTRING(TXT_,4,2) + "-" + SUBSTRING(TXT_,1,2) + " " + SUBSTRING(TXT_,12,2) + ":" + SUBSTRING(TXT_,15,2) + ":00.000" : (DT_STR,4000,1252)NULL(DT_STR,4000,1252)</v>
      </c>
      <c r="G104" s="46" t="str">
        <f t="shared" ca="1" si="12"/>
        <v>!ISNULL(TXT_) ? SUBSTRING(TXT_,7,4) + "-" + SUBSTRING(TXT_,4,2) + "-" + SUBSTRING(TXT_,1,2) + " " + SUBSTRING(TXT_,12,2) + ":" + SUBSTRING(TXT_,15,2) + ":" + SUBSTRING(TXT_,18,2) + ".000" : (DT_STR,4000,1252)NULL(DT_STR,4000,1252)</v>
      </c>
      <c r="H104" s="46" t="str">
        <f t="shared" ca="1" si="13"/>
        <v>!ISNULL(TXT_) ? (TXT_) : (DT_STR,4000,1252)NULL(DT_STR,4000,1252)</v>
      </c>
      <c r="I104" s="37" t="str">
        <f t="shared" ca="1" si="14"/>
        <v>NULL</v>
      </c>
      <c r="J104" s="37"/>
      <c r="K104" s="47">
        <v>79</v>
      </c>
      <c r="L104" t="str">
        <f t="shared" ca="1" si="15"/>
        <v/>
      </c>
    </row>
    <row r="105" spans="3:12" x14ac:dyDescent="0.2">
      <c r="C105" s="46" t="str">
        <f t="shared" ca="1" si="8"/>
        <v>!ISNULL(TXT_) ? SUBSTRING(TXT_,1,4) + "-" + SUBSTRING(TXT_,5,2) + "-" + SUBSTRING(TXT_,7,2) + " " + SUBSTRING(TXT_,9,2) + ":" + SUBSTRING(TXT_, 11,2) + ":" + SUBSTRING(TXT_, 13,2) : (DT_STR,4000,1252)NULL(DT_STR,4000,1252)</v>
      </c>
      <c r="D105" s="46" t="str">
        <f t="shared" ca="1" si="9"/>
        <v>!ISNULL(TXT_) ? SUBSTRING(TXT_,1,4) + "-" + SUBSTRING(TXT_,5,2) + "-" + SUBSTRING(TXT_,7,2) + " " + "00:00:00.000" : (DT_STR,4000,1252)NULL(DT_STR,4000,1252)</v>
      </c>
      <c r="E105" s="46" t="str">
        <f t="shared" ca="1" si="10"/>
        <v>!ISNULL(TXT_) ? SUBSTRING(TXT_,7,4) + "-" + SUBSTRING(TXT_,4,2) + "-" + SUBSTRING(TXT_,1,2) + " " + "00:00:00.000" : (DT_STR,4000,1252)NULL(DT_STR,4000,1252)</v>
      </c>
      <c r="F105" s="46" t="str">
        <f t="shared" ca="1" si="11"/>
        <v>!ISNULL(TXT_) ? SUBSTRING(TXT_,7,4) + "-" + SUBSTRING(TXT_,4,2) + "-" + SUBSTRING(TXT_,1,2) + " " + SUBSTRING(TXT_,12,2) + ":" + SUBSTRING(TXT_,15,2) + ":00.000" : (DT_STR,4000,1252)NULL(DT_STR,4000,1252)</v>
      </c>
      <c r="G105" s="46" t="str">
        <f t="shared" ca="1" si="12"/>
        <v>!ISNULL(TXT_) ? SUBSTRING(TXT_,7,4) + "-" + SUBSTRING(TXT_,4,2) + "-" + SUBSTRING(TXT_,1,2) + " " + SUBSTRING(TXT_,12,2) + ":" + SUBSTRING(TXT_,15,2) + ":" + SUBSTRING(TXT_,18,2) + ".000" : (DT_STR,4000,1252)NULL(DT_STR,4000,1252)</v>
      </c>
      <c r="H105" s="46" t="str">
        <f t="shared" ca="1" si="13"/>
        <v>!ISNULL(TXT_) ? (TXT_) : (DT_STR,4000,1252)NULL(DT_STR,4000,1252)</v>
      </c>
      <c r="I105" s="37" t="str">
        <f t="shared" ca="1" si="14"/>
        <v>NULL</v>
      </c>
      <c r="J105" s="37"/>
      <c r="K105" s="47">
        <v>80</v>
      </c>
      <c r="L105" t="str">
        <f t="shared" ca="1" si="15"/>
        <v/>
      </c>
    </row>
    <row r="106" spans="3:12" x14ac:dyDescent="0.2">
      <c r="C106" s="46" t="str">
        <f t="shared" ca="1" si="8"/>
        <v>!ISNULL(TXT_) ? SUBSTRING(TXT_,1,4) + "-" + SUBSTRING(TXT_,5,2) + "-" + SUBSTRING(TXT_,7,2) + " " + SUBSTRING(TXT_,9,2) + ":" + SUBSTRING(TXT_, 11,2) + ":" + SUBSTRING(TXT_, 13,2) : (DT_STR,4000,1252)NULL(DT_STR,4000,1252)</v>
      </c>
      <c r="D106" s="46" t="str">
        <f t="shared" ca="1" si="9"/>
        <v>!ISNULL(TXT_) ? SUBSTRING(TXT_,1,4) + "-" + SUBSTRING(TXT_,5,2) + "-" + SUBSTRING(TXT_,7,2) + " " + "00:00:00.000" : (DT_STR,4000,1252)NULL(DT_STR,4000,1252)</v>
      </c>
      <c r="E106" s="46" t="str">
        <f t="shared" ca="1" si="10"/>
        <v>!ISNULL(TXT_) ? SUBSTRING(TXT_,7,4) + "-" + SUBSTRING(TXT_,4,2) + "-" + SUBSTRING(TXT_,1,2) + " " + "00:00:00.000" : (DT_STR,4000,1252)NULL(DT_STR,4000,1252)</v>
      </c>
      <c r="F106" s="46" t="str">
        <f t="shared" ca="1" si="11"/>
        <v>!ISNULL(TXT_) ? SUBSTRING(TXT_,7,4) + "-" + SUBSTRING(TXT_,4,2) + "-" + SUBSTRING(TXT_,1,2) + " " + SUBSTRING(TXT_,12,2) + ":" + SUBSTRING(TXT_,15,2) + ":00.000" : (DT_STR,4000,1252)NULL(DT_STR,4000,1252)</v>
      </c>
      <c r="G106" s="46" t="str">
        <f t="shared" ca="1" si="12"/>
        <v>!ISNULL(TXT_) ? SUBSTRING(TXT_,7,4) + "-" + SUBSTRING(TXT_,4,2) + "-" + SUBSTRING(TXT_,1,2) + " " + SUBSTRING(TXT_,12,2) + ":" + SUBSTRING(TXT_,15,2) + ":" + SUBSTRING(TXT_,18,2) + ".000" : (DT_STR,4000,1252)NULL(DT_STR,4000,1252)</v>
      </c>
      <c r="H106" s="46" t="str">
        <f t="shared" ca="1" si="13"/>
        <v>!ISNULL(TXT_) ? (TXT_) : (DT_STR,4000,1252)NULL(DT_STR,4000,1252)</v>
      </c>
      <c r="I106" s="37" t="str">
        <f t="shared" ca="1" si="14"/>
        <v>NULL</v>
      </c>
      <c r="J106" s="37"/>
      <c r="K106" s="47">
        <v>81</v>
      </c>
      <c r="L106" t="str">
        <f t="shared" ca="1" si="15"/>
        <v/>
      </c>
    </row>
    <row r="107" spans="3:12" x14ac:dyDescent="0.2">
      <c r="C107" s="46" t="str">
        <f t="shared" ca="1" si="8"/>
        <v>!ISNULL(TXT_) ? SUBSTRING(TXT_,1,4) + "-" + SUBSTRING(TXT_,5,2) + "-" + SUBSTRING(TXT_,7,2) + " " + SUBSTRING(TXT_,9,2) + ":" + SUBSTRING(TXT_, 11,2) + ":" + SUBSTRING(TXT_, 13,2) : (DT_STR,4000,1252)NULL(DT_STR,4000,1252)</v>
      </c>
      <c r="D107" s="46" t="str">
        <f t="shared" ca="1" si="9"/>
        <v>!ISNULL(TXT_) ? SUBSTRING(TXT_,1,4) + "-" + SUBSTRING(TXT_,5,2) + "-" + SUBSTRING(TXT_,7,2) + " " + "00:00:00.000" : (DT_STR,4000,1252)NULL(DT_STR,4000,1252)</v>
      </c>
      <c r="E107" s="46" t="str">
        <f t="shared" ca="1" si="10"/>
        <v>!ISNULL(TXT_) ? SUBSTRING(TXT_,7,4) + "-" + SUBSTRING(TXT_,4,2) + "-" + SUBSTRING(TXT_,1,2) + " " + "00:00:00.000" : (DT_STR,4000,1252)NULL(DT_STR,4000,1252)</v>
      </c>
      <c r="F107" s="46" t="str">
        <f t="shared" ca="1" si="11"/>
        <v>!ISNULL(TXT_) ? SUBSTRING(TXT_,7,4) + "-" + SUBSTRING(TXT_,4,2) + "-" + SUBSTRING(TXT_,1,2) + " " + SUBSTRING(TXT_,12,2) + ":" + SUBSTRING(TXT_,15,2) + ":00.000" : (DT_STR,4000,1252)NULL(DT_STR,4000,1252)</v>
      </c>
      <c r="G107" s="46" t="str">
        <f t="shared" ca="1" si="12"/>
        <v>!ISNULL(TXT_) ? SUBSTRING(TXT_,7,4) + "-" + SUBSTRING(TXT_,4,2) + "-" + SUBSTRING(TXT_,1,2) + " " + SUBSTRING(TXT_,12,2) + ":" + SUBSTRING(TXT_,15,2) + ":" + SUBSTRING(TXT_,18,2) + ".000" : (DT_STR,4000,1252)NULL(DT_STR,4000,1252)</v>
      </c>
      <c r="H107" s="46" t="str">
        <f t="shared" ca="1" si="13"/>
        <v>!ISNULL(TXT_) ? (TXT_) : (DT_STR,4000,1252)NULL(DT_STR,4000,1252)</v>
      </c>
      <c r="I107" s="37" t="str">
        <f t="shared" ca="1" si="14"/>
        <v>NULL</v>
      </c>
      <c r="J107" s="37"/>
      <c r="K107" s="47">
        <v>82</v>
      </c>
      <c r="L107" t="str">
        <f t="shared" ca="1" si="15"/>
        <v/>
      </c>
    </row>
    <row r="108" spans="3:12" x14ac:dyDescent="0.2">
      <c r="C108" s="46" t="str">
        <f t="shared" ca="1" si="8"/>
        <v>!ISNULL(TXT_) ? SUBSTRING(TXT_,1,4) + "-" + SUBSTRING(TXT_,5,2) + "-" + SUBSTRING(TXT_,7,2) + " " + SUBSTRING(TXT_,9,2) + ":" + SUBSTRING(TXT_, 11,2) + ":" + SUBSTRING(TXT_, 13,2) : (DT_STR,4000,1252)NULL(DT_STR,4000,1252)</v>
      </c>
      <c r="D108" s="46" t="str">
        <f t="shared" ca="1" si="9"/>
        <v>!ISNULL(TXT_) ? SUBSTRING(TXT_,1,4) + "-" + SUBSTRING(TXT_,5,2) + "-" + SUBSTRING(TXT_,7,2) + " " + "00:00:00.000" : (DT_STR,4000,1252)NULL(DT_STR,4000,1252)</v>
      </c>
      <c r="E108" s="46" t="str">
        <f t="shared" ca="1" si="10"/>
        <v>!ISNULL(TXT_) ? SUBSTRING(TXT_,7,4) + "-" + SUBSTRING(TXT_,4,2) + "-" + SUBSTRING(TXT_,1,2) + " " + "00:00:00.000" : (DT_STR,4000,1252)NULL(DT_STR,4000,1252)</v>
      </c>
      <c r="F108" s="46" t="str">
        <f t="shared" ca="1" si="11"/>
        <v>!ISNULL(TXT_) ? SUBSTRING(TXT_,7,4) + "-" + SUBSTRING(TXT_,4,2) + "-" + SUBSTRING(TXT_,1,2) + " " + SUBSTRING(TXT_,12,2) + ":" + SUBSTRING(TXT_,15,2) + ":00.000" : (DT_STR,4000,1252)NULL(DT_STR,4000,1252)</v>
      </c>
      <c r="G108" s="46" t="str">
        <f t="shared" ca="1" si="12"/>
        <v>!ISNULL(TXT_) ? SUBSTRING(TXT_,7,4) + "-" + SUBSTRING(TXT_,4,2) + "-" + SUBSTRING(TXT_,1,2) + " " + SUBSTRING(TXT_,12,2) + ":" + SUBSTRING(TXT_,15,2) + ":" + SUBSTRING(TXT_,18,2) + ".000" : (DT_STR,4000,1252)NULL(DT_STR,4000,1252)</v>
      </c>
      <c r="H108" s="46" t="str">
        <f t="shared" ca="1" si="13"/>
        <v>!ISNULL(TXT_) ? (TXT_) : (DT_STR,4000,1252)NULL(DT_STR,4000,1252)</v>
      </c>
      <c r="I108" s="37" t="str">
        <f t="shared" ca="1" si="14"/>
        <v>NULL</v>
      </c>
      <c r="J108" s="37"/>
      <c r="K108" s="47">
        <v>83</v>
      </c>
      <c r="L108" t="str">
        <f t="shared" ca="1" si="15"/>
        <v/>
      </c>
    </row>
    <row r="109" spans="3:12" x14ac:dyDescent="0.2">
      <c r="C109" s="46" t="str">
        <f t="shared" ca="1" si="8"/>
        <v>!ISNULL(TXT_) ? SUBSTRING(TXT_,1,4) + "-" + SUBSTRING(TXT_,5,2) + "-" + SUBSTRING(TXT_,7,2) + " " + SUBSTRING(TXT_,9,2) + ":" + SUBSTRING(TXT_, 11,2) + ":" + SUBSTRING(TXT_, 13,2) : (DT_STR,4000,1252)NULL(DT_STR,4000,1252)</v>
      </c>
      <c r="D109" s="46" t="str">
        <f t="shared" ca="1" si="9"/>
        <v>!ISNULL(TXT_) ? SUBSTRING(TXT_,1,4) + "-" + SUBSTRING(TXT_,5,2) + "-" + SUBSTRING(TXT_,7,2) + " " + "00:00:00.000" : (DT_STR,4000,1252)NULL(DT_STR,4000,1252)</v>
      </c>
      <c r="E109" s="46" t="str">
        <f t="shared" ca="1" si="10"/>
        <v>!ISNULL(TXT_) ? SUBSTRING(TXT_,7,4) + "-" + SUBSTRING(TXT_,4,2) + "-" + SUBSTRING(TXT_,1,2) + " " + "00:00:00.000" : (DT_STR,4000,1252)NULL(DT_STR,4000,1252)</v>
      </c>
      <c r="F109" s="46" t="str">
        <f t="shared" ca="1" si="11"/>
        <v>!ISNULL(TXT_) ? SUBSTRING(TXT_,7,4) + "-" + SUBSTRING(TXT_,4,2) + "-" + SUBSTRING(TXT_,1,2) + " " + SUBSTRING(TXT_,12,2) + ":" + SUBSTRING(TXT_,15,2) + ":00.000" : (DT_STR,4000,1252)NULL(DT_STR,4000,1252)</v>
      </c>
      <c r="G109" s="46" t="str">
        <f t="shared" ca="1" si="12"/>
        <v>!ISNULL(TXT_) ? SUBSTRING(TXT_,7,4) + "-" + SUBSTRING(TXT_,4,2) + "-" + SUBSTRING(TXT_,1,2) + " " + SUBSTRING(TXT_,12,2) + ":" + SUBSTRING(TXT_,15,2) + ":" + SUBSTRING(TXT_,18,2) + ".000" : (DT_STR,4000,1252)NULL(DT_STR,4000,1252)</v>
      </c>
      <c r="H109" s="46" t="str">
        <f t="shared" ca="1" si="13"/>
        <v>!ISNULL(TXT_) ? (TXT_) : (DT_STR,4000,1252)NULL(DT_STR,4000,1252)</v>
      </c>
      <c r="I109" s="37" t="str">
        <f t="shared" ca="1" si="14"/>
        <v>NULL</v>
      </c>
      <c r="J109" s="37"/>
      <c r="K109" s="47">
        <v>84</v>
      </c>
      <c r="L109" t="str">
        <f t="shared" ca="1" si="15"/>
        <v/>
      </c>
    </row>
    <row r="110" spans="3:12" x14ac:dyDescent="0.2">
      <c r="C110" s="46" t="str">
        <f t="shared" ca="1" si="8"/>
        <v>!ISNULL(TXT_) ? SUBSTRING(TXT_,1,4) + "-" + SUBSTRING(TXT_,5,2) + "-" + SUBSTRING(TXT_,7,2) + " " + SUBSTRING(TXT_,9,2) + ":" + SUBSTRING(TXT_, 11,2) + ":" + SUBSTRING(TXT_, 13,2) : (DT_STR,4000,1252)NULL(DT_STR,4000,1252)</v>
      </c>
      <c r="D110" s="46" t="str">
        <f t="shared" ca="1" si="9"/>
        <v>!ISNULL(TXT_) ? SUBSTRING(TXT_,1,4) + "-" + SUBSTRING(TXT_,5,2) + "-" + SUBSTRING(TXT_,7,2) + " " + "00:00:00.000" : (DT_STR,4000,1252)NULL(DT_STR,4000,1252)</v>
      </c>
      <c r="E110" s="46" t="str">
        <f t="shared" ca="1" si="10"/>
        <v>!ISNULL(TXT_) ? SUBSTRING(TXT_,7,4) + "-" + SUBSTRING(TXT_,4,2) + "-" + SUBSTRING(TXT_,1,2) + " " + "00:00:00.000" : (DT_STR,4000,1252)NULL(DT_STR,4000,1252)</v>
      </c>
      <c r="F110" s="46" t="str">
        <f t="shared" ca="1" si="11"/>
        <v>!ISNULL(TXT_) ? SUBSTRING(TXT_,7,4) + "-" + SUBSTRING(TXT_,4,2) + "-" + SUBSTRING(TXT_,1,2) + " " + SUBSTRING(TXT_,12,2) + ":" + SUBSTRING(TXT_,15,2) + ":00.000" : (DT_STR,4000,1252)NULL(DT_STR,4000,1252)</v>
      </c>
      <c r="G110" s="46" t="str">
        <f t="shared" ca="1" si="12"/>
        <v>!ISNULL(TXT_) ? SUBSTRING(TXT_,7,4) + "-" + SUBSTRING(TXT_,4,2) + "-" + SUBSTRING(TXT_,1,2) + " " + SUBSTRING(TXT_,12,2) + ":" + SUBSTRING(TXT_,15,2) + ":" + SUBSTRING(TXT_,18,2) + ".000" : (DT_STR,4000,1252)NULL(DT_STR,4000,1252)</v>
      </c>
      <c r="H110" s="46" t="str">
        <f t="shared" ca="1" si="13"/>
        <v>!ISNULL(TXT_) ? (TXT_) : (DT_STR,4000,1252)NULL(DT_STR,4000,1252)</v>
      </c>
      <c r="I110" s="37" t="str">
        <f t="shared" ca="1" si="14"/>
        <v>NULL</v>
      </c>
      <c r="J110" s="37"/>
      <c r="K110" s="47">
        <v>85</v>
      </c>
      <c r="L110" t="str">
        <f t="shared" ca="1" si="15"/>
        <v/>
      </c>
    </row>
    <row r="111" spans="3:12" x14ac:dyDescent="0.2">
      <c r="C111" s="46" t="str">
        <f t="shared" ca="1" si="8"/>
        <v>!ISNULL(TXT_) ? SUBSTRING(TXT_,1,4) + "-" + SUBSTRING(TXT_,5,2) + "-" + SUBSTRING(TXT_,7,2) + " " + SUBSTRING(TXT_,9,2) + ":" + SUBSTRING(TXT_, 11,2) + ":" + SUBSTRING(TXT_, 13,2) : (DT_STR,4000,1252)NULL(DT_STR,4000,1252)</v>
      </c>
      <c r="D111" s="46" t="str">
        <f t="shared" ca="1" si="9"/>
        <v>!ISNULL(TXT_) ? SUBSTRING(TXT_,1,4) + "-" + SUBSTRING(TXT_,5,2) + "-" + SUBSTRING(TXT_,7,2) + " " + "00:00:00.000" : (DT_STR,4000,1252)NULL(DT_STR,4000,1252)</v>
      </c>
      <c r="E111" s="46" t="str">
        <f t="shared" ca="1" si="10"/>
        <v>!ISNULL(TXT_) ? SUBSTRING(TXT_,7,4) + "-" + SUBSTRING(TXT_,4,2) + "-" + SUBSTRING(TXT_,1,2) + " " + "00:00:00.000" : (DT_STR,4000,1252)NULL(DT_STR,4000,1252)</v>
      </c>
      <c r="F111" s="46" t="str">
        <f t="shared" ca="1" si="11"/>
        <v>!ISNULL(TXT_) ? SUBSTRING(TXT_,7,4) + "-" + SUBSTRING(TXT_,4,2) + "-" + SUBSTRING(TXT_,1,2) + " " + SUBSTRING(TXT_,12,2) + ":" + SUBSTRING(TXT_,15,2) + ":00.000" : (DT_STR,4000,1252)NULL(DT_STR,4000,1252)</v>
      </c>
      <c r="G111" s="46" t="str">
        <f t="shared" ca="1" si="12"/>
        <v>!ISNULL(TXT_) ? SUBSTRING(TXT_,7,4) + "-" + SUBSTRING(TXT_,4,2) + "-" + SUBSTRING(TXT_,1,2) + " " + SUBSTRING(TXT_,12,2) + ":" + SUBSTRING(TXT_,15,2) + ":" + SUBSTRING(TXT_,18,2) + ".000" : (DT_STR,4000,1252)NULL(DT_STR,4000,1252)</v>
      </c>
      <c r="H111" s="46" t="str">
        <f t="shared" ca="1" si="13"/>
        <v>!ISNULL(TXT_) ? (TXT_) : (DT_STR,4000,1252)NULL(DT_STR,4000,1252)</v>
      </c>
      <c r="I111" s="37" t="str">
        <f t="shared" ca="1" si="14"/>
        <v>NULL</v>
      </c>
      <c r="J111" s="37"/>
      <c r="K111" s="47">
        <v>86</v>
      </c>
      <c r="L111" t="str">
        <f t="shared" ca="1" si="15"/>
        <v/>
      </c>
    </row>
    <row r="112" spans="3:12" x14ac:dyDescent="0.2">
      <c r="C112" s="46" t="str">
        <f t="shared" ca="1" si="8"/>
        <v>!ISNULL(TXT_) ? SUBSTRING(TXT_,1,4) + "-" + SUBSTRING(TXT_,5,2) + "-" + SUBSTRING(TXT_,7,2) + " " + SUBSTRING(TXT_,9,2) + ":" + SUBSTRING(TXT_, 11,2) + ":" + SUBSTRING(TXT_, 13,2) : (DT_STR,4000,1252)NULL(DT_STR,4000,1252)</v>
      </c>
      <c r="D112" s="46" t="str">
        <f t="shared" ca="1" si="9"/>
        <v>!ISNULL(TXT_) ? SUBSTRING(TXT_,1,4) + "-" + SUBSTRING(TXT_,5,2) + "-" + SUBSTRING(TXT_,7,2) + " " + "00:00:00.000" : (DT_STR,4000,1252)NULL(DT_STR,4000,1252)</v>
      </c>
      <c r="E112" s="46" t="str">
        <f t="shared" ca="1" si="10"/>
        <v>!ISNULL(TXT_) ? SUBSTRING(TXT_,7,4) + "-" + SUBSTRING(TXT_,4,2) + "-" + SUBSTRING(TXT_,1,2) + " " + "00:00:00.000" : (DT_STR,4000,1252)NULL(DT_STR,4000,1252)</v>
      </c>
      <c r="F112" s="46" t="str">
        <f t="shared" ca="1" si="11"/>
        <v>!ISNULL(TXT_) ? SUBSTRING(TXT_,7,4) + "-" + SUBSTRING(TXT_,4,2) + "-" + SUBSTRING(TXT_,1,2) + " " + SUBSTRING(TXT_,12,2) + ":" + SUBSTRING(TXT_,15,2) + ":00.000" : (DT_STR,4000,1252)NULL(DT_STR,4000,1252)</v>
      </c>
      <c r="G112" s="46" t="str">
        <f t="shared" ca="1" si="12"/>
        <v>!ISNULL(TXT_) ? SUBSTRING(TXT_,7,4) + "-" + SUBSTRING(TXT_,4,2) + "-" + SUBSTRING(TXT_,1,2) + " " + SUBSTRING(TXT_,12,2) + ":" + SUBSTRING(TXT_,15,2) + ":" + SUBSTRING(TXT_,18,2) + ".000" : (DT_STR,4000,1252)NULL(DT_STR,4000,1252)</v>
      </c>
      <c r="H112" s="46" t="str">
        <f t="shared" ca="1" si="13"/>
        <v>!ISNULL(TXT_) ? (TXT_) : (DT_STR,4000,1252)NULL(DT_STR,4000,1252)</v>
      </c>
      <c r="I112" s="37" t="str">
        <f t="shared" ca="1" si="14"/>
        <v>NULL</v>
      </c>
      <c r="J112" s="37"/>
      <c r="K112" s="47">
        <v>87</v>
      </c>
      <c r="L112" t="str">
        <f t="shared" ca="1" si="15"/>
        <v/>
      </c>
    </row>
    <row r="113" spans="3:12" x14ac:dyDescent="0.2">
      <c r="C113" s="46" t="str">
        <f t="shared" ca="1" si="8"/>
        <v>!ISNULL(TXT_) ? SUBSTRING(TXT_,1,4) + "-" + SUBSTRING(TXT_,5,2) + "-" + SUBSTRING(TXT_,7,2) + " " + SUBSTRING(TXT_,9,2) + ":" + SUBSTRING(TXT_, 11,2) + ":" + SUBSTRING(TXT_, 13,2) : (DT_STR,4000,1252)NULL(DT_STR,4000,1252)</v>
      </c>
      <c r="D113" s="46" t="str">
        <f t="shared" ca="1" si="9"/>
        <v>!ISNULL(TXT_) ? SUBSTRING(TXT_,1,4) + "-" + SUBSTRING(TXT_,5,2) + "-" + SUBSTRING(TXT_,7,2) + " " + "00:00:00.000" : (DT_STR,4000,1252)NULL(DT_STR,4000,1252)</v>
      </c>
      <c r="E113" s="46" t="str">
        <f t="shared" ca="1" si="10"/>
        <v>!ISNULL(TXT_) ? SUBSTRING(TXT_,7,4) + "-" + SUBSTRING(TXT_,4,2) + "-" + SUBSTRING(TXT_,1,2) + " " + "00:00:00.000" : (DT_STR,4000,1252)NULL(DT_STR,4000,1252)</v>
      </c>
      <c r="F113" s="46" t="str">
        <f t="shared" ca="1" si="11"/>
        <v>!ISNULL(TXT_) ? SUBSTRING(TXT_,7,4) + "-" + SUBSTRING(TXT_,4,2) + "-" + SUBSTRING(TXT_,1,2) + " " + SUBSTRING(TXT_,12,2) + ":" + SUBSTRING(TXT_,15,2) + ":00.000" : (DT_STR,4000,1252)NULL(DT_STR,4000,1252)</v>
      </c>
      <c r="G113" s="46" t="str">
        <f t="shared" ca="1" si="12"/>
        <v>!ISNULL(TXT_) ? SUBSTRING(TXT_,7,4) + "-" + SUBSTRING(TXT_,4,2) + "-" + SUBSTRING(TXT_,1,2) + " " + SUBSTRING(TXT_,12,2) + ":" + SUBSTRING(TXT_,15,2) + ":" + SUBSTRING(TXT_,18,2) + ".000" : (DT_STR,4000,1252)NULL(DT_STR,4000,1252)</v>
      </c>
      <c r="H113" s="46" t="str">
        <f t="shared" ca="1" si="13"/>
        <v>!ISNULL(TXT_) ? (TXT_) : (DT_STR,4000,1252)NULL(DT_STR,4000,1252)</v>
      </c>
      <c r="I113" s="37" t="str">
        <f t="shared" ca="1" si="14"/>
        <v>NULL</v>
      </c>
      <c r="J113" s="37"/>
      <c r="K113" s="47">
        <v>88</v>
      </c>
      <c r="L113" t="str">
        <f t="shared" ca="1" si="15"/>
        <v/>
      </c>
    </row>
    <row r="114" spans="3:12" x14ac:dyDescent="0.2">
      <c r="C114" s="46" t="str">
        <f t="shared" ca="1" si="8"/>
        <v>!ISNULL(TXT_) ? SUBSTRING(TXT_,1,4) + "-" + SUBSTRING(TXT_,5,2) + "-" + SUBSTRING(TXT_,7,2) + " " + SUBSTRING(TXT_,9,2) + ":" + SUBSTRING(TXT_, 11,2) + ":" + SUBSTRING(TXT_, 13,2) : (DT_STR,4000,1252)NULL(DT_STR,4000,1252)</v>
      </c>
      <c r="D114" s="46" t="str">
        <f t="shared" ca="1" si="9"/>
        <v>!ISNULL(TXT_) ? SUBSTRING(TXT_,1,4) + "-" + SUBSTRING(TXT_,5,2) + "-" + SUBSTRING(TXT_,7,2) + " " + "00:00:00.000" : (DT_STR,4000,1252)NULL(DT_STR,4000,1252)</v>
      </c>
      <c r="E114" s="46" t="str">
        <f t="shared" ca="1" si="10"/>
        <v>!ISNULL(TXT_) ? SUBSTRING(TXT_,7,4) + "-" + SUBSTRING(TXT_,4,2) + "-" + SUBSTRING(TXT_,1,2) + " " + "00:00:00.000" : (DT_STR,4000,1252)NULL(DT_STR,4000,1252)</v>
      </c>
      <c r="F114" s="46" t="str">
        <f t="shared" ca="1" si="11"/>
        <v>!ISNULL(TXT_) ? SUBSTRING(TXT_,7,4) + "-" + SUBSTRING(TXT_,4,2) + "-" + SUBSTRING(TXT_,1,2) + " " + SUBSTRING(TXT_,12,2) + ":" + SUBSTRING(TXT_,15,2) + ":00.000" : (DT_STR,4000,1252)NULL(DT_STR,4000,1252)</v>
      </c>
      <c r="G114" s="46" t="str">
        <f t="shared" ca="1" si="12"/>
        <v>!ISNULL(TXT_) ? SUBSTRING(TXT_,7,4) + "-" + SUBSTRING(TXT_,4,2) + "-" + SUBSTRING(TXT_,1,2) + " " + SUBSTRING(TXT_,12,2) + ":" + SUBSTRING(TXT_,15,2) + ":" + SUBSTRING(TXT_,18,2) + ".000" : (DT_STR,4000,1252)NULL(DT_STR,4000,1252)</v>
      </c>
      <c r="H114" s="46" t="str">
        <f t="shared" ca="1" si="13"/>
        <v>!ISNULL(TXT_) ? (TXT_) : (DT_STR,4000,1252)NULL(DT_STR,4000,1252)</v>
      </c>
      <c r="I114" s="37" t="str">
        <f t="shared" ca="1" si="14"/>
        <v>NULL</v>
      </c>
      <c r="J114" s="37"/>
      <c r="K114" s="47">
        <v>89</v>
      </c>
      <c r="L114" t="str">
        <f t="shared" ca="1" si="15"/>
        <v/>
      </c>
    </row>
    <row r="115" spans="3:12" x14ac:dyDescent="0.2">
      <c r="C115" s="46" t="str">
        <f t="shared" ca="1" si="8"/>
        <v>!ISNULL(TXT_) ? SUBSTRING(TXT_,1,4) + "-" + SUBSTRING(TXT_,5,2) + "-" + SUBSTRING(TXT_,7,2) + " " + SUBSTRING(TXT_,9,2) + ":" + SUBSTRING(TXT_, 11,2) + ":" + SUBSTRING(TXT_, 13,2) : (DT_STR,4000,1252)NULL(DT_STR,4000,1252)</v>
      </c>
      <c r="D115" s="46" t="str">
        <f t="shared" ca="1" si="9"/>
        <v>!ISNULL(TXT_) ? SUBSTRING(TXT_,1,4) + "-" + SUBSTRING(TXT_,5,2) + "-" + SUBSTRING(TXT_,7,2) + " " + "00:00:00.000" : (DT_STR,4000,1252)NULL(DT_STR,4000,1252)</v>
      </c>
      <c r="E115" s="46" t="str">
        <f t="shared" ca="1" si="10"/>
        <v>!ISNULL(TXT_) ? SUBSTRING(TXT_,7,4) + "-" + SUBSTRING(TXT_,4,2) + "-" + SUBSTRING(TXT_,1,2) + " " + "00:00:00.000" : (DT_STR,4000,1252)NULL(DT_STR,4000,1252)</v>
      </c>
      <c r="F115" s="46" t="str">
        <f t="shared" ca="1" si="11"/>
        <v>!ISNULL(TXT_) ? SUBSTRING(TXT_,7,4) + "-" + SUBSTRING(TXT_,4,2) + "-" + SUBSTRING(TXT_,1,2) + " " + SUBSTRING(TXT_,12,2) + ":" + SUBSTRING(TXT_,15,2) + ":00.000" : (DT_STR,4000,1252)NULL(DT_STR,4000,1252)</v>
      </c>
      <c r="G115" s="46" t="str">
        <f t="shared" ca="1" si="12"/>
        <v>!ISNULL(TXT_) ? SUBSTRING(TXT_,7,4) + "-" + SUBSTRING(TXT_,4,2) + "-" + SUBSTRING(TXT_,1,2) + " " + SUBSTRING(TXT_,12,2) + ":" + SUBSTRING(TXT_,15,2) + ":" + SUBSTRING(TXT_,18,2) + ".000" : (DT_STR,4000,1252)NULL(DT_STR,4000,1252)</v>
      </c>
      <c r="H115" s="46" t="str">
        <f t="shared" ca="1" si="13"/>
        <v>!ISNULL(TXT_) ? (TXT_) : (DT_STR,4000,1252)NULL(DT_STR,4000,1252)</v>
      </c>
      <c r="I115" s="37" t="str">
        <f t="shared" ca="1" si="14"/>
        <v>NULL</v>
      </c>
      <c r="J115" s="37"/>
      <c r="K115" s="47">
        <v>90</v>
      </c>
      <c r="L115" t="str">
        <f t="shared" ca="1" si="15"/>
        <v/>
      </c>
    </row>
    <row r="116" spans="3:12" x14ac:dyDescent="0.2">
      <c r="C116" s="46" t="str">
        <f t="shared" ca="1" si="8"/>
        <v>!ISNULL(TXT_) ? SUBSTRING(TXT_,1,4) + "-" + SUBSTRING(TXT_,5,2) + "-" + SUBSTRING(TXT_,7,2) + " " + SUBSTRING(TXT_,9,2) + ":" + SUBSTRING(TXT_, 11,2) + ":" + SUBSTRING(TXT_, 13,2) : (DT_STR,4000,1252)NULL(DT_STR,4000,1252)</v>
      </c>
      <c r="D116" s="46" t="str">
        <f t="shared" ca="1" si="9"/>
        <v>!ISNULL(TXT_) ? SUBSTRING(TXT_,1,4) + "-" + SUBSTRING(TXT_,5,2) + "-" + SUBSTRING(TXT_,7,2) + " " + "00:00:00.000" : (DT_STR,4000,1252)NULL(DT_STR,4000,1252)</v>
      </c>
      <c r="E116" s="46" t="str">
        <f t="shared" ca="1" si="10"/>
        <v>!ISNULL(TXT_) ? SUBSTRING(TXT_,7,4) + "-" + SUBSTRING(TXT_,4,2) + "-" + SUBSTRING(TXT_,1,2) + " " + "00:00:00.000" : (DT_STR,4000,1252)NULL(DT_STR,4000,1252)</v>
      </c>
      <c r="F116" s="46" t="str">
        <f t="shared" ca="1" si="11"/>
        <v>!ISNULL(TXT_) ? SUBSTRING(TXT_,7,4) + "-" + SUBSTRING(TXT_,4,2) + "-" + SUBSTRING(TXT_,1,2) + " " + SUBSTRING(TXT_,12,2) + ":" + SUBSTRING(TXT_,15,2) + ":00.000" : (DT_STR,4000,1252)NULL(DT_STR,4000,1252)</v>
      </c>
      <c r="G116" s="46" t="str">
        <f t="shared" ca="1" si="12"/>
        <v>!ISNULL(TXT_) ? SUBSTRING(TXT_,7,4) + "-" + SUBSTRING(TXT_,4,2) + "-" + SUBSTRING(TXT_,1,2) + " " + SUBSTRING(TXT_,12,2) + ":" + SUBSTRING(TXT_,15,2) + ":" + SUBSTRING(TXT_,18,2) + ".000" : (DT_STR,4000,1252)NULL(DT_STR,4000,1252)</v>
      </c>
      <c r="H116" s="46" t="str">
        <f t="shared" ca="1" si="13"/>
        <v>!ISNULL(TXT_) ? (TXT_) : (DT_STR,4000,1252)NULL(DT_STR,4000,1252)</v>
      </c>
      <c r="I116" s="37" t="str">
        <f t="shared" ca="1" si="14"/>
        <v>NULL</v>
      </c>
      <c r="J116" s="37"/>
      <c r="K116" s="47">
        <v>91</v>
      </c>
      <c r="L116" t="str">
        <f t="shared" ca="1" si="15"/>
        <v/>
      </c>
    </row>
    <row r="117" spans="3:12" x14ac:dyDescent="0.2">
      <c r="C117" s="46" t="str">
        <f t="shared" ca="1" si="8"/>
        <v>!ISNULL(TXT_) ? SUBSTRING(TXT_,1,4) + "-" + SUBSTRING(TXT_,5,2) + "-" + SUBSTRING(TXT_,7,2) + " " + SUBSTRING(TXT_,9,2) + ":" + SUBSTRING(TXT_, 11,2) + ":" + SUBSTRING(TXT_, 13,2) : (DT_STR,4000,1252)NULL(DT_STR,4000,1252)</v>
      </c>
      <c r="D117" s="46" t="str">
        <f t="shared" ca="1" si="9"/>
        <v>!ISNULL(TXT_) ? SUBSTRING(TXT_,1,4) + "-" + SUBSTRING(TXT_,5,2) + "-" + SUBSTRING(TXT_,7,2) + " " + "00:00:00.000" : (DT_STR,4000,1252)NULL(DT_STR,4000,1252)</v>
      </c>
      <c r="E117" s="46" t="str">
        <f t="shared" ca="1" si="10"/>
        <v>!ISNULL(TXT_) ? SUBSTRING(TXT_,7,4) + "-" + SUBSTRING(TXT_,4,2) + "-" + SUBSTRING(TXT_,1,2) + " " + "00:00:00.000" : (DT_STR,4000,1252)NULL(DT_STR,4000,1252)</v>
      </c>
      <c r="F117" s="46" t="str">
        <f t="shared" ca="1" si="11"/>
        <v>!ISNULL(TXT_) ? SUBSTRING(TXT_,7,4) + "-" + SUBSTRING(TXT_,4,2) + "-" + SUBSTRING(TXT_,1,2) + " " + SUBSTRING(TXT_,12,2) + ":" + SUBSTRING(TXT_,15,2) + ":00.000" : (DT_STR,4000,1252)NULL(DT_STR,4000,1252)</v>
      </c>
      <c r="G117" s="46" t="str">
        <f t="shared" ca="1" si="12"/>
        <v>!ISNULL(TXT_) ? SUBSTRING(TXT_,7,4) + "-" + SUBSTRING(TXT_,4,2) + "-" + SUBSTRING(TXT_,1,2) + " " + SUBSTRING(TXT_,12,2) + ":" + SUBSTRING(TXT_,15,2) + ":" + SUBSTRING(TXT_,18,2) + ".000" : (DT_STR,4000,1252)NULL(DT_STR,4000,1252)</v>
      </c>
      <c r="H117" s="46" t="str">
        <f t="shared" ca="1" si="13"/>
        <v>!ISNULL(TXT_) ? (TXT_) : (DT_STR,4000,1252)NULL(DT_STR,4000,1252)</v>
      </c>
      <c r="I117" s="37" t="str">
        <f t="shared" ca="1" si="14"/>
        <v>NULL</v>
      </c>
      <c r="J117" s="37"/>
      <c r="K117" s="47">
        <v>92</v>
      </c>
      <c r="L117" t="str">
        <f t="shared" ca="1" si="15"/>
        <v/>
      </c>
    </row>
    <row r="118" spans="3:12" x14ac:dyDescent="0.2">
      <c r="C118" s="46" t="str">
        <f t="shared" ca="1" si="8"/>
        <v>!ISNULL(TXT_) ? SUBSTRING(TXT_,1,4) + "-" + SUBSTRING(TXT_,5,2) + "-" + SUBSTRING(TXT_,7,2) + " " + SUBSTRING(TXT_,9,2) + ":" + SUBSTRING(TXT_, 11,2) + ":" + SUBSTRING(TXT_, 13,2) : (DT_STR,4000,1252)NULL(DT_STR,4000,1252)</v>
      </c>
      <c r="D118" s="46" t="str">
        <f t="shared" ca="1" si="9"/>
        <v>!ISNULL(TXT_) ? SUBSTRING(TXT_,1,4) + "-" + SUBSTRING(TXT_,5,2) + "-" + SUBSTRING(TXT_,7,2) + " " + "00:00:00.000" : (DT_STR,4000,1252)NULL(DT_STR,4000,1252)</v>
      </c>
      <c r="E118" s="46" t="str">
        <f t="shared" ca="1" si="10"/>
        <v>!ISNULL(TXT_) ? SUBSTRING(TXT_,7,4) + "-" + SUBSTRING(TXT_,4,2) + "-" + SUBSTRING(TXT_,1,2) + " " + "00:00:00.000" : (DT_STR,4000,1252)NULL(DT_STR,4000,1252)</v>
      </c>
      <c r="F118" s="46" t="str">
        <f t="shared" ca="1" si="11"/>
        <v>!ISNULL(TXT_) ? SUBSTRING(TXT_,7,4) + "-" + SUBSTRING(TXT_,4,2) + "-" + SUBSTRING(TXT_,1,2) + " " + SUBSTRING(TXT_,12,2) + ":" + SUBSTRING(TXT_,15,2) + ":00.000" : (DT_STR,4000,1252)NULL(DT_STR,4000,1252)</v>
      </c>
      <c r="G118" s="46" t="str">
        <f t="shared" ca="1" si="12"/>
        <v>!ISNULL(TXT_) ? SUBSTRING(TXT_,7,4) + "-" + SUBSTRING(TXT_,4,2) + "-" + SUBSTRING(TXT_,1,2) + " " + SUBSTRING(TXT_,12,2) + ":" + SUBSTRING(TXT_,15,2) + ":" + SUBSTRING(TXT_,18,2) + ".000" : (DT_STR,4000,1252)NULL(DT_STR,4000,1252)</v>
      </c>
      <c r="H118" s="46" t="str">
        <f t="shared" ca="1" si="13"/>
        <v>!ISNULL(TXT_) ? (TXT_) : (DT_STR,4000,1252)NULL(DT_STR,4000,1252)</v>
      </c>
      <c r="I118" s="37" t="str">
        <f t="shared" ca="1" si="14"/>
        <v>NULL</v>
      </c>
      <c r="J118" s="37"/>
      <c r="K118" s="47">
        <v>93</v>
      </c>
      <c r="L118" t="str">
        <f t="shared" ca="1" si="15"/>
        <v/>
      </c>
    </row>
    <row r="119" spans="3:12" x14ac:dyDescent="0.2">
      <c r="C119" s="46" t="str">
        <f t="shared" ca="1" si="8"/>
        <v>!ISNULL(TXT_) ? SUBSTRING(TXT_,1,4) + "-" + SUBSTRING(TXT_,5,2) + "-" + SUBSTRING(TXT_,7,2) + " " + SUBSTRING(TXT_,9,2) + ":" + SUBSTRING(TXT_, 11,2) + ":" + SUBSTRING(TXT_, 13,2) : (DT_STR,4000,1252)NULL(DT_STR,4000,1252)</v>
      </c>
      <c r="D119" s="46" t="str">
        <f t="shared" ca="1" si="9"/>
        <v>!ISNULL(TXT_) ? SUBSTRING(TXT_,1,4) + "-" + SUBSTRING(TXT_,5,2) + "-" + SUBSTRING(TXT_,7,2) + " " + "00:00:00.000" : (DT_STR,4000,1252)NULL(DT_STR,4000,1252)</v>
      </c>
      <c r="E119" s="46" t="str">
        <f t="shared" ca="1" si="10"/>
        <v>!ISNULL(TXT_) ? SUBSTRING(TXT_,7,4) + "-" + SUBSTRING(TXT_,4,2) + "-" + SUBSTRING(TXT_,1,2) + " " + "00:00:00.000" : (DT_STR,4000,1252)NULL(DT_STR,4000,1252)</v>
      </c>
      <c r="F119" s="46" t="str">
        <f t="shared" ca="1" si="11"/>
        <v>!ISNULL(TXT_) ? SUBSTRING(TXT_,7,4) + "-" + SUBSTRING(TXT_,4,2) + "-" + SUBSTRING(TXT_,1,2) + " " + SUBSTRING(TXT_,12,2) + ":" + SUBSTRING(TXT_,15,2) + ":00.000" : (DT_STR,4000,1252)NULL(DT_STR,4000,1252)</v>
      </c>
      <c r="G119" s="46" t="str">
        <f t="shared" ca="1" si="12"/>
        <v>!ISNULL(TXT_) ? SUBSTRING(TXT_,7,4) + "-" + SUBSTRING(TXT_,4,2) + "-" + SUBSTRING(TXT_,1,2) + " " + SUBSTRING(TXT_,12,2) + ":" + SUBSTRING(TXT_,15,2) + ":" + SUBSTRING(TXT_,18,2) + ".000" : (DT_STR,4000,1252)NULL(DT_STR,4000,1252)</v>
      </c>
      <c r="H119" s="46" t="str">
        <f t="shared" ca="1" si="13"/>
        <v>!ISNULL(TXT_) ? (TXT_) : (DT_STR,4000,1252)NULL(DT_STR,4000,1252)</v>
      </c>
      <c r="I119" s="37" t="str">
        <f t="shared" ca="1" si="14"/>
        <v>NULL</v>
      </c>
      <c r="J119" s="37"/>
      <c r="K119" s="47">
        <v>94</v>
      </c>
      <c r="L119" t="str">
        <f t="shared" ca="1" si="15"/>
        <v/>
      </c>
    </row>
    <row r="120" spans="3:12" x14ac:dyDescent="0.2">
      <c r="C120" s="46" t="str">
        <f t="shared" ca="1" si="8"/>
        <v>!ISNULL(TXT_) ? SUBSTRING(TXT_,1,4) + "-" + SUBSTRING(TXT_,5,2) + "-" + SUBSTRING(TXT_,7,2) + " " + SUBSTRING(TXT_,9,2) + ":" + SUBSTRING(TXT_, 11,2) + ":" + SUBSTRING(TXT_, 13,2) : (DT_STR,4000,1252)NULL(DT_STR,4000,1252)</v>
      </c>
      <c r="D120" s="46" t="str">
        <f t="shared" ca="1" si="9"/>
        <v>!ISNULL(TXT_) ? SUBSTRING(TXT_,1,4) + "-" + SUBSTRING(TXT_,5,2) + "-" + SUBSTRING(TXT_,7,2) + " " + "00:00:00.000" : (DT_STR,4000,1252)NULL(DT_STR,4000,1252)</v>
      </c>
      <c r="E120" s="46" t="str">
        <f t="shared" ca="1" si="10"/>
        <v>!ISNULL(TXT_) ? SUBSTRING(TXT_,7,4) + "-" + SUBSTRING(TXT_,4,2) + "-" + SUBSTRING(TXT_,1,2) + " " + "00:00:00.000" : (DT_STR,4000,1252)NULL(DT_STR,4000,1252)</v>
      </c>
      <c r="F120" s="46" t="str">
        <f t="shared" ca="1" si="11"/>
        <v>!ISNULL(TXT_) ? SUBSTRING(TXT_,7,4) + "-" + SUBSTRING(TXT_,4,2) + "-" + SUBSTRING(TXT_,1,2) + " " + SUBSTRING(TXT_,12,2) + ":" + SUBSTRING(TXT_,15,2) + ":00.000" : (DT_STR,4000,1252)NULL(DT_STR,4000,1252)</v>
      </c>
      <c r="G120" s="46" t="str">
        <f t="shared" ca="1" si="12"/>
        <v>!ISNULL(TXT_) ? SUBSTRING(TXT_,7,4) + "-" + SUBSTRING(TXT_,4,2) + "-" + SUBSTRING(TXT_,1,2) + " " + SUBSTRING(TXT_,12,2) + ":" + SUBSTRING(TXT_,15,2) + ":" + SUBSTRING(TXT_,18,2) + ".000" : (DT_STR,4000,1252)NULL(DT_STR,4000,1252)</v>
      </c>
      <c r="H120" s="46" t="str">
        <f t="shared" ca="1" si="13"/>
        <v>!ISNULL(TXT_) ? (TXT_) : (DT_STR,4000,1252)NULL(DT_STR,4000,1252)</v>
      </c>
      <c r="I120" s="37" t="str">
        <f t="shared" ca="1" si="14"/>
        <v>NULL</v>
      </c>
      <c r="J120" s="37"/>
      <c r="K120" s="47">
        <v>95</v>
      </c>
      <c r="L120" t="str">
        <f t="shared" ca="1" si="15"/>
        <v/>
      </c>
    </row>
    <row r="121" spans="3:12" x14ac:dyDescent="0.2">
      <c r="C121" s="46" t="str">
        <f t="shared" ca="1" si="8"/>
        <v>!ISNULL(TXT_) ? SUBSTRING(TXT_,1,4) + "-" + SUBSTRING(TXT_,5,2) + "-" + SUBSTRING(TXT_,7,2) + " " + SUBSTRING(TXT_,9,2) + ":" + SUBSTRING(TXT_, 11,2) + ":" + SUBSTRING(TXT_, 13,2) : (DT_STR,4000,1252)NULL(DT_STR,4000,1252)</v>
      </c>
      <c r="D121" s="46" t="str">
        <f t="shared" ca="1" si="9"/>
        <v>!ISNULL(TXT_) ? SUBSTRING(TXT_,1,4) + "-" + SUBSTRING(TXT_,5,2) + "-" + SUBSTRING(TXT_,7,2) + " " + "00:00:00.000" : (DT_STR,4000,1252)NULL(DT_STR,4000,1252)</v>
      </c>
      <c r="E121" s="46" t="str">
        <f t="shared" ca="1" si="10"/>
        <v>!ISNULL(TXT_) ? SUBSTRING(TXT_,7,4) + "-" + SUBSTRING(TXT_,4,2) + "-" + SUBSTRING(TXT_,1,2) + " " + "00:00:00.000" : (DT_STR,4000,1252)NULL(DT_STR,4000,1252)</v>
      </c>
      <c r="F121" s="46" t="str">
        <f t="shared" ca="1" si="11"/>
        <v>!ISNULL(TXT_) ? SUBSTRING(TXT_,7,4) + "-" + SUBSTRING(TXT_,4,2) + "-" + SUBSTRING(TXT_,1,2) + " " + SUBSTRING(TXT_,12,2) + ":" + SUBSTRING(TXT_,15,2) + ":00.000" : (DT_STR,4000,1252)NULL(DT_STR,4000,1252)</v>
      </c>
      <c r="G121" s="46" t="str">
        <f t="shared" ca="1" si="12"/>
        <v>!ISNULL(TXT_) ? SUBSTRING(TXT_,7,4) + "-" + SUBSTRING(TXT_,4,2) + "-" + SUBSTRING(TXT_,1,2) + " " + SUBSTRING(TXT_,12,2) + ":" + SUBSTRING(TXT_,15,2) + ":" + SUBSTRING(TXT_,18,2) + ".000" : (DT_STR,4000,1252)NULL(DT_STR,4000,1252)</v>
      </c>
      <c r="H121" s="46" t="str">
        <f t="shared" ca="1" si="13"/>
        <v>!ISNULL(TXT_) ? (TXT_) : (DT_STR,4000,1252)NULL(DT_STR,4000,1252)</v>
      </c>
      <c r="I121" s="37" t="str">
        <f t="shared" ca="1" si="14"/>
        <v>NULL</v>
      </c>
      <c r="J121" s="37"/>
      <c r="K121" s="47">
        <v>96</v>
      </c>
      <c r="L121" t="str">
        <f t="shared" ca="1" si="15"/>
        <v/>
      </c>
    </row>
    <row r="122" spans="3:12" x14ac:dyDescent="0.2">
      <c r="C122" s="46" t="str">
        <f t="shared" ca="1" si="8"/>
        <v>!ISNULL(TXT_) ? SUBSTRING(TXT_,1,4) + "-" + SUBSTRING(TXT_,5,2) + "-" + SUBSTRING(TXT_,7,2) + " " + SUBSTRING(TXT_,9,2) + ":" + SUBSTRING(TXT_, 11,2) + ":" + SUBSTRING(TXT_, 13,2) : (DT_STR,4000,1252)NULL(DT_STR,4000,1252)</v>
      </c>
      <c r="D122" s="46" t="str">
        <f t="shared" ca="1" si="9"/>
        <v>!ISNULL(TXT_) ? SUBSTRING(TXT_,1,4) + "-" + SUBSTRING(TXT_,5,2) + "-" + SUBSTRING(TXT_,7,2) + " " + "00:00:00.000" : (DT_STR,4000,1252)NULL(DT_STR,4000,1252)</v>
      </c>
      <c r="E122" s="46" t="str">
        <f t="shared" ca="1" si="10"/>
        <v>!ISNULL(TXT_) ? SUBSTRING(TXT_,7,4) + "-" + SUBSTRING(TXT_,4,2) + "-" + SUBSTRING(TXT_,1,2) + " " + "00:00:00.000" : (DT_STR,4000,1252)NULL(DT_STR,4000,1252)</v>
      </c>
      <c r="F122" s="46" t="str">
        <f t="shared" ca="1" si="11"/>
        <v>!ISNULL(TXT_) ? SUBSTRING(TXT_,7,4) + "-" + SUBSTRING(TXT_,4,2) + "-" + SUBSTRING(TXT_,1,2) + " " + SUBSTRING(TXT_,12,2) + ":" + SUBSTRING(TXT_,15,2) + ":00.000" : (DT_STR,4000,1252)NULL(DT_STR,4000,1252)</v>
      </c>
      <c r="G122" s="46" t="str">
        <f t="shared" ca="1" si="12"/>
        <v>!ISNULL(TXT_) ? SUBSTRING(TXT_,7,4) + "-" + SUBSTRING(TXT_,4,2) + "-" + SUBSTRING(TXT_,1,2) + " " + SUBSTRING(TXT_,12,2) + ":" + SUBSTRING(TXT_,15,2) + ":" + SUBSTRING(TXT_,18,2) + ".000" : (DT_STR,4000,1252)NULL(DT_STR,4000,1252)</v>
      </c>
      <c r="H122" s="46" t="str">
        <f t="shared" ca="1" si="13"/>
        <v>!ISNULL(TXT_) ? (TXT_) : (DT_STR,4000,1252)NULL(DT_STR,4000,1252)</v>
      </c>
      <c r="I122" s="37" t="str">
        <f t="shared" ca="1" si="14"/>
        <v>NULL</v>
      </c>
      <c r="J122" s="37"/>
      <c r="K122" s="47">
        <v>97</v>
      </c>
      <c r="L122" t="str">
        <f t="shared" ca="1" si="15"/>
        <v/>
      </c>
    </row>
    <row r="123" spans="3:12" x14ac:dyDescent="0.2">
      <c r="C123" s="46" t="str">
        <f t="shared" ca="1" si="8"/>
        <v>!ISNULL(TXT_) ? SUBSTRING(TXT_,1,4) + "-" + SUBSTRING(TXT_,5,2) + "-" + SUBSTRING(TXT_,7,2) + " " + SUBSTRING(TXT_,9,2) + ":" + SUBSTRING(TXT_, 11,2) + ":" + SUBSTRING(TXT_, 13,2) : (DT_STR,4000,1252)NULL(DT_STR,4000,1252)</v>
      </c>
      <c r="D123" s="46" t="str">
        <f t="shared" ca="1" si="9"/>
        <v>!ISNULL(TXT_) ? SUBSTRING(TXT_,1,4) + "-" + SUBSTRING(TXT_,5,2) + "-" + SUBSTRING(TXT_,7,2) + " " + "00:00:00.000" : (DT_STR,4000,1252)NULL(DT_STR,4000,1252)</v>
      </c>
      <c r="E123" s="46" t="str">
        <f t="shared" ca="1" si="10"/>
        <v>!ISNULL(TXT_) ? SUBSTRING(TXT_,7,4) + "-" + SUBSTRING(TXT_,4,2) + "-" + SUBSTRING(TXT_,1,2) + " " + "00:00:00.000" : (DT_STR,4000,1252)NULL(DT_STR,4000,1252)</v>
      </c>
      <c r="F123" s="46" t="str">
        <f t="shared" ca="1" si="11"/>
        <v>!ISNULL(TXT_) ? SUBSTRING(TXT_,7,4) + "-" + SUBSTRING(TXT_,4,2) + "-" + SUBSTRING(TXT_,1,2) + " " + SUBSTRING(TXT_,12,2) + ":" + SUBSTRING(TXT_,15,2) + ":00.000" : (DT_STR,4000,1252)NULL(DT_STR,4000,1252)</v>
      </c>
      <c r="G123" s="46" t="str">
        <f t="shared" ca="1" si="12"/>
        <v>!ISNULL(TXT_) ? SUBSTRING(TXT_,7,4) + "-" + SUBSTRING(TXT_,4,2) + "-" + SUBSTRING(TXT_,1,2) + " " + SUBSTRING(TXT_,12,2) + ":" + SUBSTRING(TXT_,15,2) + ":" + SUBSTRING(TXT_,18,2) + ".000" : (DT_STR,4000,1252)NULL(DT_STR,4000,1252)</v>
      </c>
      <c r="H123" s="46" t="str">
        <f t="shared" ca="1" si="13"/>
        <v>!ISNULL(TXT_) ? (TXT_) : (DT_STR,4000,1252)NULL(DT_STR,4000,1252)</v>
      </c>
      <c r="I123" s="37" t="str">
        <f t="shared" ca="1" si="14"/>
        <v>NULL</v>
      </c>
      <c r="J123" s="37"/>
      <c r="K123" s="47">
        <v>98</v>
      </c>
      <c r="L123" t="str">
        <f t="shared" ca="1" si="15"/>
        <v/>
      </c>
    </row>
    <row r="124" spans="3:12" x14ac:dyDescent="0.2">
      <c r="C124" s="46" t="str">
        <f t="shared" ca="1" si="8"/>
        <v>!ISNULL(TXT_) ? SUBSTRING(TXT_,1,4) + "-" + SUBSTRING(TXT_,5,2) + "-" + SUBSTRING(TXT_,7,2) + " " + SUBSTRING(TXT_,9,2) + ":" + SUBSTRING(TXT_, 11,2) + ":" + SUBSTRING(TXT_, 13,2) : (DT_STR,4000,1252)NULL(DT_STR,4000,1252)</v>
      </c>
      <c r="D124" s="46" t="str">
        <f t="shared" ca="1" si="9"/>
        <v>!ISNULL(TXT_) ? SUBSTRING(TXT_,1,4) + "-" + SUBSTRING(TXT_,5,2) + "-" + SUBSTRING(TXT_,7,2) + " " + "00:00:00.000" : (DT_STR,4000,1252)NULL(DT_STR,4000,1252)</v>
      </c>
      <c r="E124" s="46" t="str">
        <f t="shared" ca="1" si="10"/>
        <v>!ISNULL(TXT_) ? SUBSTRING(TXT_,7,4) + "-" + SUBSTRING(TXT_,4,2) + "-" + SUBSTRING(TXT_,1,2) + " " + "00:00:00.000" : (DT_STR,4000,1252)NULL(DT_STR,4000,1252)</v>
      </c>
      <c r="F124" s="46" t="str">
        <f t="shared" ca="1" si="11"/>
        <v>!ISNULL(TXT_) ? SUBSTRING(TXT_,7,4) + "-" + SUBSTRING(TXT_,4,2) + "-" + SUBSTRING(TXT_,1,2) + " " + SUBSTRING(TXT_,12,2) + ":" + SUBSTRING(TXT_,15,2) + ":00.000" : (DT_STR,4000,1252)NULL(DT_STR,4000,1252)</v>
      </c>
      <c r="G124" s="46" t="str">
        <f t="shared" ca="1" si="12"/>
        <v>!ISNULL(TXT_) ? SUBSTRING(TXT_,7,4) + "-" + SUBSTRING(TXT_,4,2) + "-" + SUBSTRING(TXT_,1,2) + " " + SUBSTRING(TXT_,12,2) + ":" + SUBSTRING(TXT_,15,2) + ":" + SUBSTRING(TXT_,18,2) + ".000" : (DT_STR,4000,1252)NULL(DT_STR,4000,1252)</v>
      </c>
      <c r="H124" s="46" t="str">
        <f t="shared" ca="1" si="13"/>
        <v>!ISNULL(TXT_) ? (TXT_) : (DT_STR,4000,1252)NULL(DT_STR,4000,1252)</v>
      </c>
      <c r="I124" s="37" t="str">
        <f t="shared" ca="1" si="14"/>
        <v>NULL</v>
      </c>
      <c r="J124" s="37"/>
      <c r="K124" s="47">
        <v>99</v>
      </c>
      <c r="L124" t="str">
        <f t="shared" ca="1" si="15"/>
        <v/>
      </c>
    </row>
  </sheetData>
  <mergeCells count="6">
    <mergeCell ref="N11:O11"/>
    <mergeCell ref="N6:O6"/>
    <mergeCell ref="N7:O7"/>
    <mergeCell ref="N8:O8"/>
    <mergeCell ref="N9:O9"/>
    <mergeCell ref="N10:O10"/>
  </mergeCells>
  <dataValidations count="2">
    <dataValidation type="list" allowBlank="1" showInputMessage="1" showErrorMessage="1" sqref="N6">
      <formula1>$AE$7:$AE$8</formula1>
    </dataValidation>
    <dataValidation type="list" allowBlank="1" showInputMessage="1" showErrorMessage="1" sqref="N11">
      <formula1>$AE$4:$AE$5</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CFF47E84B565E49BE82D1DE02375097" ma:contentTypeVersion="1" ma:contentTypeDescription="Ein neues Dokument erstellen." ma:contentTypeScope="" ma:versionID="9598a42ff0d838a6af03cd9e47ec4322">
  <xsd:schema xmlns:xsd="http://www.w3.org/2001/XMLSchema" xmlns:xs="http://www.w3.org/2001/XMLSchema" xmlns:p="http://schemas.microsoft.com/office/2006/metadata/properties" xmlns:ns2="http://schemas.microsoft.com/sharepoint/v4" targetNamespace="http://schemas.microsoft.com/office/2006/metadata/properties" ma:root="true" ma:fieldsID="50b3d1103363ee374add77635db28a27"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676CC5-7C01-42C0-99B1-165F4D91D089}">
  <ds:schemaRefs>
    <ds:schemaRef ds:uri="http://schemas.microsoft.com/sharepoint/v4"/>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E8C16E8-5912-4B14-9A51-B0952E0CE1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2B0C5C-50D7-413C-9CF6-247B34B897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Info</vt:lpstr>
      <vt:lpstr>Personenrolle</vt:lpstr>
      <vt:lpstr>Personenteil</vt:lpstr>
      <vt:lpstr>Vertrag</vt:lpstr>
      <vt:lpstr>Vertragsteil</vt:lpstr>
      <vt:lpstr>Leistungstraeger</vt:lpstr>
      <vt:lpstr>Uebersteuerung</vt:lpstr>
      <vt:lpstr>Generator</vt:lpstr>
      <vt:lpstr>Leistungstraeger!Druckbereich</vt:lpstr>
      <vt:lpstr>Personenrolle!Druckbereich</vt:lpstr>
      <vt:lpstr>Personenteil!Druckbereich</vt:lpstr>
      <vt:lpstr>Uebersteuerung!Druckbereich</vt:lpstr>
      <vt:lpstr>Vertrag!Druckbereich</vt:lpstr>
      <vt:lpstr>Vertragsteil!Druckbereich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Datenkatalog_OEV</dc:title>
  <dc:creator>Isenring Jan (CH/IFD)</dc:creator>
  <cp:lastModifiedBy>Isenring Jan (CH/IFD)</cp:lastModifiedBy>
  <dcterms:created xsi:type="dcterms:W3CDTF">2013-07-02T14:25:17Z</dcterms:created>
  <dcterms:modified xsi:type="dcterms:W3CDTF">2016-07-22T13:45:33Z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0x0101005CFF47E84B565E49BE82D1DE02375097</vt:lpwstr>
  </property>
</Properties>
</file>