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<sst xmlns="http://schemas.openxmlformats.org/spreadsheetml/2006/main" count="43" uniqueCount="23">
  <si>
    <t>Subject</t>
  </si>
  <si>
    <t>Prolonged clench</t>
  </si>
  <si>
    <t>Raising brow</t>
  </si>
  <si>
    <t>Moving eyes</t>
  </si>
  <si>
    <t>Accuracy [%]</t>
  </si>
  <si>
    <t>Time [s]</t>
  </si>
  <si>
    <t>Utility [b/m]</t>
  </si>
  <si>
    <t>K</t>
  </si>
  <si>
    <t>Trials</t>
  </si>
  <si>
    <t>Utility [b/min]</t>
  </si>
  <si>
    <t>k</t>
  </si>
  <si>
    <t>#1 (JJ)</t>
  </si>
  <si>
    <t>X</t>
  </si>
  <si>
    <t>#2 (CA)</t>
  </si>
  <si>
    <t>#3 (FL)</t>
  </si>
  <si>
    <t>#4 (ALEX)</t>
  </si>
  <si>
    <t>#5 (SIL)</t>
  </si>
  <si>
    <t>#6 (NIC)</t>
  </si>
  <si>
    <t>#7 (CHRI)</t>
  </si>
  <si>
    <t>#8 (ALA)</t>
  </si>
  <si>
    <t>Average</t>
  </si>
  <si>
    <t>ITR</t>
  </si>
  <si>
    <t>Utility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</si>
</sst>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8.72959183673469"/>
    <col collapsed="false" hidden="false" max="2" min="2" style="0" width="8.33163265306122"/>
    <col collapsed="false" hidden="false" max="3" min="3" style="0" width="7"/>
    <col collapsed="false" hidden="false" max="4" min="4" style="0" width="9.77551020408163"/>
    <col collapsed="false" hidden="false" max="5" min="5" style="0" width="8.71938775510204"/>
    <col collapsed="false" hidden="false" max="7" min="6" style="0" width="8.33163265306122"/>
    <col collapsed="false" hidden="false" max="8" min="8" style="1" width="8.33163265306122"/>
    <col collapsed="false" hidden="false" max="9" min="9" style="0" width="8.33163265306122"/>
    <col collapsed="false" hidden="false" max="10" min="10" style="0" width="7"/>
    <col collapsed="false" hidden="false" max="11" min="11" style="0" width="10.1071428571429"/>
    <col collapsed="false" hidden="false" max="14" min="12" style="0" width="8.55612244897959"/>
    <col collapsed="false" hidden="false" max="15" min="15" style="0" width="7"/>
    <col collapsed="false" hidden="false" max="16" min="16" style="0" width="9.55612244897959"/>
    <col collapsed="false" hidden="false" max="1025" min="17" style="0" width="8.7295918367346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  <c r="H1" s="5"/>
      <c r="I1" s="3" t="s">
        <v>2</v>
      </c>
      <c r="J1" s="3"/>
      <c r="K1" s="3"/>
      <c r="L1" s="6"/>
      <c r="M1" s="6"/>
      <c r="N1" s="3" t="s">
        <v>3</v>
      </c>
      <c r="O1" s="3"/>
      <c r="P1" s="3"/>
    </row>
    <row r="2" customFormat="false" ht="26.4" hidden="false" customHeight="true" outlineLevel="0" collapsed="false">
      <c r="A2" s="2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/>
      <c r="H2" s="8" t="s">
        <v>8</v>
      </c>
      <c r="I2" s="7" t="s">
        <v>4</v>
      </c>
      <c r="J2" s="7" t="s">
        <v>5</v>
      </c>
      <c r="K2" s="7" t="s">
        <v>9</v>
      </c>
      <c r="L2" s="7" t="s">
        <v>7</v>
      </c>
      <c r="M2" s="7" t="s">
        <v>8</v>
      </c>
      <c r="N2" s="7" t="s">
        <v>4</v>
      </c>
      <c r="O2" s="7" t="s">
        <v>5</v>
      </c>
      <c r="P2" s="7" t="s">
        <v>9</v>
      </c>
      <c r="Q2" s="0" t="s">
        <v>10</v>
      </c>
    </row>
    <row r="3" customFormat="false" ht="13.8" hidden="false" customHeight="false" outlineLevel="0" collapsed="false">
      <c r="A3" s="9" t="s">
        <v>11</v>
      </c>
      <c r="B3" s="10" t="n">
        <v>100</v>
      </c>
      <c r="C3" s="10" t="n">
        <v>1.06</v>
      </c>
      <c r="D3" s="10"/>
      <c r="E3" s="10" t="n">
        <f aca="false">((B3/100) - 0.33)/(1 - 0.33)</f>
        <v>1</v>
      </c>
      <c r="F3" s="10" t="n">
        <v>30</v>
      </c>
      <c r="G3" s="10"/>
      <c r="H3" s="10"/>
      <c r="I3" s="11" t="s">
        <v>12</v>
      </c>
      <c r="J3" s="11"/>
      <c r="K3" s="11"/>
      <c r="L3" s="10" t="e">
        <f aca="false">((I3/100) - 0.33)/(1 - 0.33)</f>
        <v>#VALUE!</v>
      </c>
      <c r="M3" s="10" t="n">
        <v>30</v>
      </c>
      <c r="N3" s="10" t="n">
        <v>100</v>
      </c>
      <c r="O3" s="10" t="n">
        <v>1.6</v>
      </c>
      <c r="P3" s="10"/>
      <c r="Q3" s="10" t="n">
        <f aca="false">((N3/100) - 0.33)/(1 - 0.33)</f>
        <v>1</v>
      </c>
    </row>
    <row r="4" customFormat="false" ht="13.8" hidden="false" customHeight="false" outlineLevel="0" collapsed="false">
      <c r="A4" s="9" t="s">
        <v>13</v>
      </c>
      <c r="B4" s="11" t="n">
        <v>100</v>
      </c>
      <c r="C4" s="11" t="n">
        <v>0.86</v>
      </c>
      <c r="D4" s="11"/>
      <c r="E4" s="10" t="n">
        <f aca="false">((B4/100) - 0.33)/(1 - 0.33)</f>
        <v>1</v>
      </c>
      <c r="F4" s="10" t="n">
        <v>30</v>
      </c>
      <c r="G4" s="10"/>
      <c r="H4" s="12"/>
      <c r="I4" s="10" t="n">
        <f aca="false">27/30 * 100</f>
        <v>90</v>
      </c>
      <c r="J4" s="10" t="n">
        <v>1.35</v>
      </c>
      <c r="K4" s="10"/>
      <c r="L4" s="10" t="n">
        <f aca="false">((I4/100) - 0.33)/(1 - 0.33)</f>
        <v>0.850746268656717</v>
      </c>
      <c r="M4" s="10" t="n">
        <v>30</v>
      </c>
      <c r="N4" s="10" t="n">
        <v>100</v>
      </c>
      <c r="O4" s="10" t="n">
        <v>1.58</v>
      </c>
      <c r="P4" s="10"/>
      <c r="Q4" s="10" t="n">
        <f aca="false">((N4/100) - 0.33)/(1 - 0.33)</f>
        <v>1</v>
      </c>
    </row>
    <row r="5" customFormat="false" ht="13.8" hidden="false" customHeight="false" outlineLevel="0" collapsed="false">
      <c r="A5" s="9" t="s">
        <v>14</v>
      </c>
      <c r="B5" s="10" t="n">
        <f aca="false">29/30 * 100</f>
        <v>96.6666666666667</v>
      </c>
      <c r="C5" s="10" t="n">
        <v>1.29</v>
      </c>
      <c r="D5" s="10"/>
      <c r="E5" s="10" t="n">
        <f aca="false">((B5/100) - 0.33)/(1 - 0.33)</f>
        <v>0.950248756218906</v>
      </c>
      <c r="F5" s="10" t="n">
        <v>29</v>
      </c>
      <c r="G5" s="10"/>
      <c r="H5" s="12"/>
      <c r="I5" s="10" t="n">
        <v>100</v>
      </c>
      <c r="J5" s="10" t="n">
        <v>1.12</v>
      </c>
      <c r="K5" s="10"/>
      <c r="L5" s="10" t="n">
        <f aca="false">((I5/100) - 0.33)/(1 - 0.33)</f>
        <v>1</v>
      </c>
      <c r="M5" s="10" t="n">
        <v>30</v>
      </c>
      <c r="N5" s="10" t="n">
        <v>100</v>
      </c>
      <c r="O5" s="10" t="n">
        <v>1.87</v>
      </c>
      <c r="P5" s="10"/>
      <c r="Q5" s="10" t="n">
        <f aca="false">((N5/100) - 0.33)/(1 - 0.33)</f>
        <v>1</v>
      </c>
    </row>
    <row r="6" customFormat="false" ht="13.8" hidden="false" customHeight="false" outlineLevel="0" collapsed="false">
      <c r="A6" s="9" t="s">
        <v>15</v>
      </c>
      <c r="B6" s="10" t="n">
        <v>100</v>
      </c>
      <c r="C6" s="10" t="n">
        <v>2.08</v>
      </c>
      <c r="D6" s="10"/>
      <c r="E6" s="10" t="n">
        <f aca="false">((B6/100) - 0.33)/(1 - 0.33)</f>
        <v>1</v>
      </c>
      <c r="F6" s="10" t="n">
        <v>30</v>
      </c>
      <c r="G6" s="10"/>
      <c r="H6" s="12"/>
      <c r="I6" s="10" t="n">
        <f aca="false">28/30 * 100</f>
        <v>93.3333333333333</v>
      </c>
      <c r="J6" s="10" t="n">
        <v>1.87</v>
      </c>
      <c r="K6" s="10"/>
      <c r="L6" s="10" t="n">
        <f aca="false">((I6/100) - 0.33)/(1 - 0.33)</f>
        <v>0.900497512437811</v>
      </c>
      <c r="M6" s="10" t="n">
        <v>22</v>
      </c>
      <c r="N6" s="11" t="n">
        <f aca="false">22/30 * 100</f>
        <v>73.3333333333333</v>
      </c>
      <c r="O6" s="11" t="n">
        <v>6.32</v>
      </c>
      <c r="P6" s="11"/>
      <c r="Q6" s="10" t="n">
        <f aca="false">((N6/100) - 0.33)/(1 - 0.33)</f>
        <v>0.601990049751244</v>
      </c>
    </row>
    <row r="7" customFormat="false" ht="13.8" hidden="false" customHeight="false" outlineLevel="0" collapsed="false">
      <c r="A7" s="9" t="s">
        <v>16</v>
      </c>
      <c r="B7" s="10" t="n">
        <f aca="false">28/30 * 100</f>
        <v>93.3333333333333</v>
      </c>
      <c r="C7" s="10" t="n">
        <v>3.09</v>
      </c>
      <c r="D7" s="10"/>
      <c r="E7" s="10" t="n">
        <f aca="false">((B7/100) - 0.33)/(1 - 0.33)</f>
        <v>0.900497512437811</v>
      </c>
      <c r="F7" s="10" t="n">
        <v>28</v>
      </c>
      <c r="G7" s="10"/>
      <c r="H7" s="12"/>
      <c r="I7" s="10" t="n">
        <f aca="false">22/30 * 100</f>
        <v>73.3333333333333</v>
      </c>
      <c r="J7" s="10" t="n">
        <v>2.41</v>
      </c>
      <c r="K7" s="10"/>
      <c r="L7" s="10" t="n">
        <f aca="false">((I7/100) - 0.33)/(1 - 0.33)</f>
        <v>0.601990049751244</v>
      </c>
      <c r="M7" s="10" t="n">
        <v>30</v>
      </c>
      <c r="N7" s="10" t="n">
        <v>100</v>
      </c>
      <c r="O7" s="10" t="n">
        <v>2.39</v>
      </c>
      <c r="P7" s="10"/>
      <c r="Q7" s="10" t="n">
        <f aca="false">((N7/100) - 0.33)/(1 - 0.33)</f>
        <v>1</v>
      </c>
    </row>
    <row r="8" customFormat="false" ht="13.8" hidden="false" customHeight="false" outlineLevel="0" collapsed="false">
      <c r="A8" s="9" t="s">
        <v>17</v>
      </c>
      <c r="B8" s="10" t="n">
        <f aca="false">25/30 * 100</f>
        <v>83.3333333333333</v>
      </c>
      <c r="C8" s="10" t="n">
        <v>2.07</v>
      </c>
      <c r="D8" s="10"/>
      <c r="E8" s="10" t="n">
        <f aca="false">((B8/100) - 0.33)/(1 - 0.33)</f>
        <v>0.751243781094528</v>
      </c>
      <c r="F8" s="10" t="n">
        <v>25</v>
      </c>
      <c r="G8" s="10"/>
      <c r="H8" s="12"/>
      <c r="I8" s="10" t="n">
        <f aca="false">24/30 * 100</f>
        <v>80</v>
      </c>
      <c r="J8" s="10" t="n">
        <v>1.55</v>
      </c>
      <c r="K8" s="10"/>
      <c r="L8" s="10" t="n">
        <f aca="false">((I8/100) - 0.33)/(1 - 0.33)</f>
        <v>0.701492537313433</v>
      </c>
      <c r="M8" s="10" t="n">
        <v>29</v>
      </c>
      <c r="N8" s="10" t="n">
        <f aca="false">29/30 * 100</f>
        <v>96.6666666666667</v>
      </c>
      <c r="O8" s="10" t="n">
        <v>1.43</v>
      </c>
      <c r="P8" s="10"/>
      <c r="Q8" s="10" t="n">
        <f aca="false">((N8/100) - 0.33)/(1 - 0.33)</f>
        <v>0.950248756218906</v>
      </c>
    </row>
    <row r="9" customFormat="false" ht="13.8" hidden="false" customHeight="false" outlineLevel="0" collapsed="false">
      <c r="A9" s="9" t="s">
        <v>18</v>
      </c>
      <c r="B9" s="10" t="n">
        <f aca="false">26/30 * 100</f>
        <v>86.6666666666667</v>
      </c>
      <c r="C9" s="10" t="n">
        <v>3.86</v>
      </c>
      <c r="D9" s="10"/>
      <c r="E9" s="10" t="n">
        <f aca="false">((B9/100) - 0.33)/(1 - 0.33)</f>
        <v>0.800995024875622</v>
      </c>
      <c r="F9" s="10" t="n">
        <v>26</v>
      </c>
      <c r="G9" s="10"/>
      <c r="H9" s="12"/>
      <c r="I9" s="10" t="n">
        <f aca="false">29/30 * 100</f>
        <v>96.6666666666667</v>
      </c>
      <c r="J9" s="10" t="n">
        <v>3.41</v>
      </c>
      <c r="K9" s="10"/>
      <c r="L9" s="10" t="n">
        <f aca="false">((I9/100) - 0.33)/(1 - 0.33)</f>
        <v>0.950248756218906</v>
      </c>
      <c r="M9" s="10" t="n">
        <v>22</v>
      </c>
      <c r="N9" s="10" t="n">
        <f aca="false">22/30 * 100</f>
        <v>73.3333333333333</v>
      </c>
      <c r="O9" s="10" t="n">
        <v>4.07</v>
      </c>
      <c r="P9" s="10"/>
      <c r="Q9" s="10" t="n">
        <f aca="false">((N9/100) - 0.33)/(1 - 0.33)</f>
        <v>0.601990049751244</v>
      </c>
    </row>
    <row r="10" customFormat="false" ht="13.8" hidden="false" customHeight="false" outlineLevel="0" collapsed="false">
      <c r="A10" s="9" t="s">
        <v>19</v>
      </c>
      <c r="B10" s="10" t="n">
        <v>100</v>
      </c>
      <c r="C10" s="10" t="n">
        <v>2.2</v>
      </c>
      <c r="D10" s="10"/>
      <c r="E10" s="10" t="n">
        <f aca="false">((B10/100) - 0.33)/(1 - 0.33)</f>
        <v>1</v>
      </c>
      <c r="F10" s="10" t="n">
        <v>30</v>
      </c>
      <c r="G10" s="10"/>
      <c r="H10" s="12"/>
      <c r="I10" s="10" t="n">
        <f aca="false">19/30 * 100</f>
        <v>63.3333333333333</v>
      </c>
      <c r="J10" s="10" t="n">
        <f aca="false">2.64 + (5/30)</f>
        <v>2.80666666666667</v>
      </c>
      <c r="K10" s="10"/>
      <c r="L10" s="10" t="n">
        <f aca="false">((I10/100) - 0.33)/(1 - 0.33)</f>
        <v>0.45273631840796</v>
      </c>
      <c r="M10" s="10" t="n">
        <v>29</v>
      </c>
      <c r="N10" s="10" t="n">
        <f aca="false">29/30 * 100</f>
        <v>96.6666666666667</v>
      </c>
      <c r="O10" s="10" t="n">
        <f aca="false">3.5+5/30</f>
        <v>3.66666666666667</v>
      </c>
      <c r="P10" s="10"/>
      <c r="Q10" s="10" t="n">
        <f aca="false">((N10/100) - 0.33)/(1 - 0.33)</f>
        <v>0.950248756218906</v>
      </c>
    </row>
    <row r="11" customFormat="false" ht="13.8" hidden="false" customHeight="false" outlineLevel="0" collapsed="false">
      <c r="A11" s="13" t="s">
        <v>20</v>
      </c>
      <c r="B11" s="10" t="n">
        <f aca="false">AVERAGE(B3:B10)</f>
        <v>95</v>
      </c>
      <c r="C11" s="10" t="n">
        <f aca="false">AVERAGE(C3:C10)</f>
        <v>2.06375</v>
      </c>
      <c r="D11" s="10"/>
      <c r="E11" s="10" t="n">
        <f aca="false">AVERAGE(E3:E10)</f>
        <v>0.925373134328358</v>
      </c>
      <c r="F11" s="10" t="n">
        <f aca="false">AVERAGE(F3:F10)</f>
        <v>28.5</v>
      </c>
      <c r="G11" s="10"/>
      <c r="H11" s="10"/>
      <c r="I11" s="10" t="n">
        <f aca="false">AVERAGE(I4:I10)</f>
        <v>85.2380952380952</v>
      </c>
      <c r="J11" s="10" t="n">
        <f aca="false">AVERAGE(J4:J10)</f>
        <v>2.07380952380952</v>
      </c>
      <c r="K11" s="10"/>
      <c r="L11" s="10" t="n">
        <f aca="false">((I11/100) - 0.33)/(1 - 0.33)</f>
        <v>0.779673063255153</v>
      </c>
      <c r="M11" s="10" t="n">
        <f aca="false">AVERAGE(M3:M10)</f>
        <v>27.75</v>
      </c>
      <c r="N11" s="10" t="n">
        <f aca="false">AVERAGE(N3:N10)</f>
        <v>92.5</v>
      </c>
      <c r="O11" s="10" t="n">
        <f aca="false">AVERAGE(O3:O10)</f>
        <v>2.86583333333333</v>
      </c>
      <c r="P11" s="10"/>
      <c r="Q11" s="10" t="n">
        <f aca="false">((N11/100) - 0.33)/(1 - 0.33)</f>
        <v>0.888059701492537</v>
      </c>
    </row>
    <row r="13" customFormat="false" ht="24.05" hidden="false" customHeight="false" outlineLevel="0" collapsed="false">
      <c r="A13" s="14"/>
      <c r="B13" s="15" t="s">
        <v>4</v>
      </c>
      <c r="C13" s="15" t="s">
        <v>5</v>
      </c>
      <c r="D13" s="15" t="s">
        <v>7</v>
      </c>
      <c r="E13" s="14" t="s">
        <v>21</v>
      </c>
      <c r="F13" s="14" t="s">
        <v>22</v>
      </c>
    </row>
    <row r="14" customFormat="false" ht="13.8" hidden="false" customHeight="false" outlineLevel="0" collapsed="false">
      <c r="A14" s="16" t="s">
        <v>11</v>
      </c>
      <c r="B14" s="14" t="n">
        <f aca="false">(B3+2*N3)/3</f>
        <v>100</v>
      </c>
      <c r="C14" s="14" t="n">
        <f aca="false">(C3+2*O3)/3</f>
        <v>1.42</v>
      </c>
      <c r="D14" s="10" t="n">
        <f aca="false">((B14/100) - 0.33)/(1 - 0.33)</f>
        <v>1</v>
      </c>
      <c r="E14" s="14" t="n">
        <v>66.97</v>
      </c>
      <c r="F14" s="14" t="n">
        <v>53.09</v>
      </c>
    </row>
    <row r="15" customFormat="false" ht="13.8" hidden="false" customHeight="false" outlineLevel="0" collapsed="false">
      <c r="A15" s="16" t="s">
        <v>13</v>
      </c>
      <c r="B15" s="14" t="n">
        <f aca="false">(B4+2*I4+2*N4)/5</f>
        <v>96</v>
      </c>
      <c r="C15" s="14" t="n">
        <f aca="false">(C4+2*J4+2*O4)/5</f>
        <v>1.344</v>
      </c>
      <c r="D15" s="10" t="n">
        <f aca="false">((B15/100) - 0.33)/(1 - 0.33)</f>
        <v>0.940298507462686</v>
      </c>
      <c r="E15" s="14" t="n">
        <v>58.33</v>
      </c>
      <c r="F15" s="14" t="n">
        <v>51.76</v>
      </c>
      <c r="L15" s="17"/>
    </row>
    <row r="16" customFormat="false" ht="13.8" hidden="false" customHeight="false" outlineLevel="0" collapsed="false">
      <c r="A16" s="16" t="s">
        <v>14</v>
      </c>
      <c r="B16" s="14" t="n">
        <f aca="false">(B5+2*I5+2*N5)/5</f>
        <v>99.3333333333333</v>
      </c>
      <c r="C16" s="14" t="n">
        <f aca="false">(C5+2*J5+2*O5)/5</f>
        <v>1.454</v>
      </c>
      <c r="D16" s="10" t="n">
        <f aca="false">((B16/100) - 0.33)/(1 - 0.33)</f>
        <v>0.990049751243781</v>
      </c>
      <c r="E16" s="14" t="n">
        <v>62.91</v>
      </c>
      <c r="F16" s="14" t="n">
        <v>51.3</v>
      </c>
    </row>
    <row r="17" customFormat="false" ht="13.8" hidden="false" customHeight="false" outlineLevel="0" collapsed="false">
      <c r="A17" s="16" t="s">
        <v>15</v>
      </c>
      <c r="B17" s="14" t="n">
        <f aca="false">(B6+2*I6+2*N6)/5</f>
        <v>86.6666666666667</v>
      </c>
      <c r="C17" s="14" t="n">
        <f aca="false">(C6+2*J6+2*O6)/5</f>
        <v>3.692</v>
      </c>
      <c r="D17" s="10" t="n">
        <f aca="false">((B17/100) - 0.33)/(1 - 0.33)</f>
        <v>0.800995024875622</v>
      </c>
      <c r="E17" s="14" t="n">
        <v>14.39</v>
      </c>
      <c r="F17" s="14" t="n">
        <v>14.98</v>
      </c>
    </row>
    <row r="18" customFormat="false" ht="13.8" hidden="false" customHeight="false" outlineLevel="0" collapsed="false">
      <c r="A18" s="16" t="s">
        <v>16</v>
      </c>
      <c r="B18" s="14" t="n">
        <f aca="false">(B7+2*I7+2*N7)/5</f>
        <v>88</v>
      </c>
      <c r="C18" s="14" t="n">
        <f aca="false">(C7+2*J7+2*O7)/5</f>
        <v>2.538</v>
      </c>
      <c r="D18" s="10" t="n">
        <f aca="false">((B18/100) - 0.33)/(1 - 0.33)</f>
        <v>0.82089552238806</v>
      </c>
      <c r="E18" s="14" t="n">
        <v>22.1</v>
      </c>
      <c r="F18" s="14" t="n">
        <v>22.56</v>
      </c>
    </row>
    <row r="19" customFormat="false" ht="13.8" hidden="false" customHeight="false" outlineLevel="0" collapsed="false">
      <c r="A19" s="16" t="s">
        <v>17</v>
      </c>
      <c r="B19" s="14" t="n">
        <f aca="false">(B8+2*I8+2*N8)/5</f>
        <v>87.3333333333333</v>
      </c>
      <c r="C19" s="14" t="n">
        <f aca="false">(C8+2*J8+2*O8)/5</f>
        <v>1.606</v>
      </c>
      <c r="D19" s="10" t="n">
        <f aca="false">((B19/100) - 0.33)/(1 - 0.33)</f>
        <v>0.810945273631841</v>
      </c>
      <c r="E19" s="14" t="n">
        <v>33.91</v>
      </c>
      <c r="F19" s="14" t="n">
        <v>34.96</v>
      </c>
    </row>
    <row r="20" customFormat="false" ht="13.8" hidden="false" customHeight="false" outlineLevel="0" collapsed="false">
      <c r="A20" s="16" t="s">
        <v>18</v>
      </c>
      <c r="B20" s="14" t="n">
        <f aca="false">(B9+2*I9+2*N9)/5</f>
        <v>85.3333333333333</v>
      </c>
      <c r="C20" s="14" t="n">
        <f aca="false">(C9+2*J9+2*O9)/5</f>
        <v>3.764</v>
      </c>
      <c r="D20" s="10" t="n">
        <f aca="false">((B20/100) - 0.33)/(1 - 0.33)</f>
        <v>0.781094527363184</v>
      </c>
      <c r="E20" s="14" t="n">
        <v>13.35</v>
      </c>
      <c r="F20" s="14" t="n">
        <v>14.17</v>
      </c>
    </row>
    <row r="21" customFormat="false" ht="13.8" hidden="false" customHeight="false" outlineLevel="0" collapsed="false">
      <c r="A21" s="16" t="s">
        <v>19</v>
      </c>
      <c r="B21" s="14" t="n">
        <f aca="false">(B10+2*I10+2*N10)/5</f>
        <v>84</v>
      </c>
      <c r="C21" s="14" t="n">
        <f aca="false">(C10+2*J10+2*O10)/5</f>
        <v>3.02933333333333</v>
      </c>
      <c r="D21" s="10" t="n">
        <f aca="false">((B21/100) - 0.33)/(1 - 0.33)</f>
        <v>0.761194029850746</v>
      </c>
      <c r="E21" s="14" t="n">
        <v>15.66</v>
      </c>
      <c r="F21" s="14" t="n">
        <v>16.92</v>
      </c>
    </row>
    <row r="22" customFormat="false" ht="13.8" hidden="false" customHeight="false" outlineLevel="0" collapsed="false">
      <c r="A22" s="18" t="s">
        <v>20</v>
      </c>
      <c r="B22" s="10" t="n">
        <f aca="false">AVERAGE(B14:B21)</f>
        <v>90.8333333333333</v>
      </c>
      <c r="C22" s="10" t="n">
        <f aca="false">AVERAGE(C14:C21)</f>
        <v>2.35591666666667</v>
      </c>
      <c r="D22" s="10" t="n">
        <f aca="false">AVERAGE(D14:D21)</f>
        <v>0.86318407960199</v>
      </c>
      <c r="E22" s="10" t="n">
        <f aca="false">AVERAGE(E14:E21)</f>
        <v>35.9525</v>
      </c>
      <c r="F22" s="10" t="n">
        <f aca="false">AVERAGE(F14:F21)</f>
        <v>32.4675</v>
      </c>
    </row>
  </sheetData>
  <mergeCells count="5">
    <mergeCell ref="A1:A2"/>
    <mergeCell ref="B1:D1"/>
    <mergeCell ref="I1:K1"/>
    <mergeCell ref="N1:P1"/>
    <mergeCell ref="I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98378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2015-01-13T12:29:04Z</dcterms:created>
  <dc:creator>Flavio Ferrara</dc:creator>
  <dc:language>it-IT</dc:language>
  <dcterms:modified xsi:type="dcterms:W3CDTF">2015-03-20T18:14:45Z</dcterms:modified>
  <cp:revision>2</cp:revision>
</cp:coreProperties>
</file>