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0_Repository\Progetti\Prodotti\2017\FFPR1701_DemoboardPic32\20_Output\10_HwProject\_BOM\"/>
    </mc:Choice>
  </mc:AlternateContent>
  <xr:revisionPtr revIDLastSave="0" documentId="13_ncr:1_{C0EFCD1D-2F54-45AA-B32A-F8F48658026E}" xr6:coauthVersionLast="40" xr6:coauthVersionMax="40" xr10:uidLastSave="{00000000-0000-0000-0000-000000000000}"/>
  <bookViews>
    <workbookView xWindow="-90" yWindow="30" windowWidth="12015" windowHeight="8100" activeTab="1" xr2:uid="{00000000-000D-0000-FFFF-FFFF00000000}"/>
  </bookViews>
  <sheets>
    <sheet name="Cover" sheetId="4" r:id="rId1"/>
    <sheet name="Bill Of Material" sheetId="7" r:id="rId2"/>
  </sheets>
  <calcPr calcId="181029"/>
</workbook>
</file>

<file path=xl/calcChain.xml><?xml version="1.0" encoding="utf-8"?>
<calcChain xmlns="http://schemas.openxmlformats.org/spreadsheetml/2006/main">
  <c r="J24" i="7" l="1"/>
  <c r="J21" i="7"/>
  <c r="J85" i="7"/>
  <c r="J84" i="7"/>
  <c r="J80" i="7"/>
  <c r="J16" i="7" l="1"/>
  <c r="J5" i="7"/>
  <c r="J6" i="7"/>
  <c r="J7" i="7"/>
  <c r="J8" i="7"/>
  <c r="J9" i="7"/>
  <c r="J10" i="7"/>
  <c r="J11" i="7"/>
  <c r="J12" i="7"/>
  <c r="J13" i="7"/>
  <c r="J14" i="7"/>
  <c r="J15" i="7"/>
  <c r="J17" i="7"/>
  <c r="J18" i="7"/>
  <c r="J19" i="7"/>
  <c r="J20" i="7"/>
  <c r="J22" i="7"/>
  <c r="J23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1" i="7"/>
  <c r="J82" i="7"/>
  <c r="J83" i="7"/>
  <c r="J4" i="7"/>
  <c r="C89" i="7" l="1"/>
  <c r="C91" i="7" s="1"/>
</calcChain>
</file>

<file path=xl/sharedStrings.xml><?xml version="1.0" encoding="utf-8"?>
<sst xmlns="http://schemas.openxmlformats.org/spreadsheetml/2006/main" count="371" uniqueCount="210">
  <si>
    <t>Project Name</t>
  </si>
  <si>
    <t>Date</t>
  </si>
  <si>
    <t>Version Major</t>
  </si>
  <si>
    <t>Version Minor</t>
  </si>
  <si>
    <t>Change Log</t>
  </si>
  <si>
    <t>Author</t>
  </si>
  <si>
    <t>Change</t>
  </si>
  <si>
    <t>Description</t>
  </si>
  <si>
    <t>Reference</t>
  </si>
  <si>
    <t>Value</t>
  </si>
  <si>
    <t>Package</t>
  </si>
  <si>
    <t>Supplier</t>
  </si>
  <si>
    <t>Supplier Code</t>
  </si>
  <si>
    <t>BOM</t>
  </si>
  <si>
    <t>4,7k</t>
  </si>
  <si>
    <t>SW1</t>
  </si>
  <si>
    <t>U1</t>
  </si>
  <si>
    <t>U2</t>
  </si>
  <si>
    <t>U3</t>
  </si>
  <si>
    <t>X1</t>
  </si>
  <si>
    <t>Francesco Ficili</t>
  </si>
  <si>
    <t>Notes</t>
  </si>
  <si>
    <t>First release.</t>
  </si>
  <si>
    <t>U4</t>
  </si>
  <si>
    <t>Quantity</t>
  </si>
  <si>
    <t>Total Price</t>
  </si>
  <si>
    <t>R5</t>
  </si>
  <si>
    <t>NA</t>
  </si>
  <si>
    <t xml:space="preserve">Total: </t>
  </si>
  <si>
    <t>Total + VAT</t>
  </si>
  <si>
    <t>C3</t>
  </si>
  <si>
    <t>C4,C5</t>
  </si>
  <si>
    <t>CN1</t>
  </si>
  <si>
    <t>CN2</t>
  </si>
  <si>
    <t>CN3</t>
  </si>
  <si>
    <t>CN4</t>
  </si>
  <si>
    <t>CN5</t>
  </si>
  <si>
    <t>R12</t>
  </si>
  <si>
    <t>R13..R16</t>
  </si>
  <si>
    <t>SOIC8</t>
  </si>
  <si>
    <t>Farnell</t>
  </si>
  <si>
    <t>FFPR1701 - Demoboard PIC32</t>
  </si>
  <si>
    <t>22/10/2017</t>
  </si>
  <si>
    <t>Demoboard PIC32 BOM</t>
  </si>
  <si>
    <t>Bill of material for project FFPR1701 - Demoboard PIC32</t>
  </si>
  <si>
    <t>C1,C2</t>
  </si>
  <si>
    <t>100nF</t>
  </si>
  <si>
    <t>4.7uF</t>
  </si>
  <si>
    <t>22pF</t>
  </si>
  <si>
    <t>C6..C12</t>
  </si>
  <si>
    <t>C13</t>
  </si>
  <si>
    <t>C14..C16</t>
  </si>
  <si>
    <t>C17</t>
  </si>
  <si>
    <t>C18</t>
  </si>
  <si>
    <t>C22..C24</t>
  </si>
  <si>
    <t>C25</t>
  </si>
  <si>
    <t>100uF</t>
  </si>
  <si>
    <t>MICROSD</t>
  </si>
  <si>
    <t>BARREL-JACK</t>
  </si>
  <si>
    <t>USB-MINI-B</t>
  </si>
  <si>
    <t>USB_2_A</t>
  </si>
  <si>
    <t>RJ45</t>
  </si>
  <si>
    <t>LED</t>
  </si>
  <si>
    <t>D13</t>
  </si>
  <si>
    <t>1N4007</t>
  </si>
  <si>
    <t>EXP1</t>
  </si>
  <si>
    <t>EXP2</t>
  </si>
  <si>
    <t>J1</t>
  </si>
  <si>
    <t>ICSP_PIC12</t>
  </si>
  <si>
    <t>J2</t>
  </si>
  <si>
    <t>ICSP_PIC32</t>
  </si>
  <si>
    <t>JOY1</t>
  </si>
  <si>
    <t>JOYSTICK_SKQUDBE010</t>
  </si>
  <si>
    <t>JP1</t>
  </si>
  <si>
    <t>JUMPER</t>
  </si>
  <si>
    <t>R1</t>
  </si>
  <si>
    <t>R2</t>
  </si>
  <si>
    <t>10k</t>
  </si>
  <si>
    <t>R3,R4</t>
  </si>
  <si>
    <t>1M</t>
  </si>
  <si>
    <t>R6..R8</t>
  </si>
  <si>
    <t>R9</t>
  </si>
  <si>
    <t>R10,R11</t>
  </si>
  <si>
    <t>4.7k</t>
  </si>
  <si>
    <t>R17</t>
  </si>
  <si>
    <t>R18</t>
  </si>
  <si>
    <t>R19</t>
  </si>
  <si>
    <t>R20..R22</t>
  </si>
  <si>
    <t>R23</t>
  </si>
  <si>
    <t>R24</t>
  </si>
  <si>
    <t>R25</t>
  </si>
  <si>
    <t>1.5k</t>
  </si>
  <si>
    <t>R26</t>
  </si>
  <si>
    <t>R27</t>
  </si>
  <si>
    <t>R28..R31</t>
  </si>
  <si>
    <t>R32</t>
  </si>
  <si>
    <t>2.2k</t>
  </si>
  <si>
    <t>R33</t>
  </si>
  <si>
    <t>R34</t>
  </si>
  <si>
    <t>4.87k</t>
  </si>
  <si>
    <t>R35,R36</t>
  </si>
  <si>
    <t>R37..R40</t>
  </si>
  <si>
    <t>49.9</t>
  </si>
  <si>
    <t>R41..R43</t>
  </si>
  <si>
    <t>R44,R45</t>
  </si>
  <si>
    <t>R46</t>
  </si>
  <si>
    <t>R47</t>
  </si>
  <si>
    <t>R48</t>
  </si>
  <si>
    <t>R49</t>
  </si>
  <si>
    <t>R50</t>
  </si>
  <si>
    <t>R51</t>
  </si>
  <si>
    <t>R52</t>
  </si>
  <si>
    <t>R53..R55</t>
  </si>
  <si>
    <t>R56..R59</t>
  </si>
  <si>
    <t>R60</t>
  </si>
  <si>
    <t>0R</t>
  </si>
  <si>
    <t>R61</t>
  </si>
  <si>
    <t>SW2</t>
  </si>
  <si>
    <t>SW4</t>
  </si>
  <si>
    <t>SW5</t>
  </si>
  <si>
    <t>TRIM1..TRIM3</t>
  </si>
  <si>
    <t>POT</t>
  </si>
  <si>
    <t>PIC32MX795F512L</t>
  </si>
  <si>
    <t>24LC16B</t>
  </si>
  <si>
    <t>MCP23008</t>
  </si>
  <si>
    <t>U5</t>
  </si>
  <si>
    <t>TC72</t>
  </si>
  <si>
    <t>U6</t>
  </si>
  <si>
    <t>DP83848C</t>
  </si>
  <si>
    <t>U9</t>
  </si>
  <si>
    <t>PIC12F1822</t>
  </si>
  <si>
    <t>8MHz</t>
  </si>
  <si>
    <t>Y1</t>
  </si>
  <si>
    <t>50MHZ</t>
  </si>
  <si>
    <t>ExpansionHeader1</t>
  </si>
  <si>
    <t>PIC32_USER</t>
  </si>
  <si>
    <t>PIC32_RESET</t>
  </si>
  <si>
    <t>PIC12_RESET</t>
  </si>
  <si>
    <t>PIC12_USER</t>
  </si>
  <si>
    <t>MIDAS_MC21605C6W-SPR</t>
  </si>
  <si>
    <t>Micro SD connector</t>
  </si>
  <si>
    <t>Barrel Jack Connector</t>
  </si>
  <si>
    <t>Mini USB Connector</t>
  </si>
  <si>
    <t>USB Type A Connector</t>
  </si>
  <si>
    <t>Mini Joystick</t>
  </si>
  <si>
    <t>Jumper</t>
  </si>
  <si>
    <t xml:space="preserve">SMD Capacitor </t>
  </si>
  <si>
    <t>SMD Resistor</t>
  </si>
  <si>
    <t>SMD button</t>
  </si>
  <si>
    <t>Trimmer PTH</t>
  </si>
  <si>
    <t>Main Controller</t>
  </si>
  <si>
    <t>I2C EEPROM Memory</t>
  </si>
  <si>
    <t>I2C Port Expander</t>
  </si>
  <si>
    <t>LCD Display HD44780</t>
  </si>
  <si>
    <t>SPI solid state temp sensor</t>
  </si>
  <si>
    <t>Ethernet PHY</t>
  </si>
  <si>
    <t>UART slave controller</t>
  </si>
  <si>
    <t>Main controller crystal</t>
  </si>
  <si>
    <t>Ethernet PHY crystal</t>
  </si>
  <si>
    <t>SMD 0805</t>
  </si>
  <si>
    <t>SMD 1206</t>
  </si>
  <si>
    <t xml:space="preserve"> DM3AT-SF-PEJM5(40)</t>
  </si>
  <si>
    <t>Eth Connector</t>
  </si>
  <si>
    <t>USB Type A</t>
  </si>
  <si>
    <t>USB Type MiniB</t>
  </si>
  <si>
    <t>DO214</t>
  </si>
  <si>
    <t>Power Diode</t>
  </si>
  <si>
    <t>Pt6xv</t>
  </si>
  <si>
    <t>HD44780 Standard</t>
  </si>
  <si>
    <t>HC49SM</t>
  </si>
  <si>
    <t>SOT-223</t>
  </si>
  <si>
    <t>SOIC18</t>
  </si>
  <si>
    <t>TQFP100</t>
  </si>
  <si>
    <t>MSOP8</t>
  </si>
  <si>
    <t>LQFP48</t>
  </si>
  <si>
    <t>U7</t>
  </si>
  <si>
    <t>U8</t>
  </si>
  <si>
    <t>X2</t>
  </si>
  <si>
    <t>32.768kHz</t>
  </si>
  <si>
    <t>LP crystal</t>
  </si>
  <si>
    <t>SMD, 3,2mm x 1,5mm</t>
  </si>
  <si>
    <t>C26,C27</t>
  </si>
  <si>
    <t>MCP1825S-3302E/DB</t>
  </si>
  <si>
    <t>5V Regukator</t>
  </si>
  <si>
    <t>3.3V Regulator</t>
  </si>
  <si>
    <t>100nf</t>
  </si>
  <si>
    <t>220nF</t>
  </si>
  <si>
    <t>C20</t>
  </si>
  <si>
    <t>C21</t>
  </si>
  <si>
    <t>SMD1206</t>
  </si>
  <si>
    <t>1uF</t>
  </si>
  <si>
    <t>SMD, FA128</t>
  </si>
  <si>
    <t>Unit Price (x100 pz)</t>
  </si>
  <si>
    <t>The component has a specific orientation, so extra care must be taken during assembly to match the orientation. The position of pin 1 is marked on PCB.</t>
  </si>
  <si>
    <t>LM340MP-5.0</t>
  </si>
  <si>
    <t>33pF</t>
  </si>
  <si>
    <t>D1,D2,D16,D17</t>
  </si>
  <si>
    <t>D3..D10</t>
  </si>
  <si>
    <t>LED Green</t>
  </si>
  <si>
    <t>D11,D12,D14,D15</t>
  </si>
  <si>
    <t>09/03/2018</t>
  </si>
  <si>
    <t>LED Blue</t>
  </si>
  <si>
    <t>LED Yellow</t>
  </si>
  <si>
    <t>Header Connector 2 rows male</t>
  </si>
  <si>
    <t>Header Connector male</t>
  </si>
  <si>
    <t>Added LEDs color and headers details.</t>
  </si>
  <si>
    <t>Futura Elettronica</t>
  </si>
  <si>
    <t>7300-RJ45EM</t>
  </si>
  <si>
    <t>23/06/2018</t>
  </si>
  <si>
    <t>Fix on ETH connector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</si>
</sst>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3" borderId="9" xfId="0" applyNumberFormat="1" applyFont="1" applyFill="1" applyBorder="1" applyAlignment="1">
      <alignment vertical="center" wrapText="1"/>
    </xf>
    <xf numFmtId="0" fontId="0" fillId="0" borderId="0" xfId="0" applyAlignment="1"/>
    <xf numFmtId="49" fontId="0" fillId="0" borderId="0" xfId="0" applyNumberFormat="1" applyAlignment="1">
      <alignment horizontal="center"/>
    </xf>
    <xf numFmtId="2" fontId="2" fillId="3" borderId="9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4" borderId="0" xfId="0" applyFill="1"/>
    <xf numFmtId="2" fontId="0" fillId="4" borderId="0" xfId="0" applyNumberFormat="1" applyFill="1" applyAlignment="1"/>
    <xf numFmtId="0" fontId="0" fillId="4" borderId="0" xfId="0" applyFill="1" applyAlignment="1"/>
    <xf numFmtId="49" fontId="2" fillId="3" borderId="9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horizontal="left" vertical="center" wrapText="1"/>
    </xf>
    <xf numFmtId="49" fontId="0" fillId="5" borderId="9" xfId="0" applyNumberFormat="1" applyFill="1" applyBorder="1" applyAlignment="1">
      <alignment vertical="center" wrapText="1"/>
    </xf>
    <xf numFmtId="1" fontId="0" fillId="5" borderId="9" xfId="0" applyNumberForma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left" vertical="center" wrapText="1"/>
    </xf>
    <xf numFmtId="49" fontId="0" fillId="5" borderId="10" xfId="0" applyNumberFormat="1" applyFill="1" applyBorder="1" applyAlignment="1">
      <alignment vertical="center" wrapText="1"/>
    </xf>
    <xf numFmtId="1" fontId="0" fillId="5" borderId="12" xfId="0" applyNumberFormat="1" applyFill="1" applyBorder="1" applyAlignment="1">
      <alignment horizontal="center" vertical="center" wrapText="1"/>
    </xf>
    <xf numFmtId="164" fontId="0" fillId="5" borderId="10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49" fontId="0" fillId="6" borderId="6" xfId="0" applyNumberFormat="1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 wrapText="1"/>
    </xf>
    <xf numFmtId="49" fontId="0" fillId="6" borderId="6" xfId="0" applyNumberFormat="1" applyFill="1" applyBorder="1" applyAlignment="1">
      <alignment horizontal="left" vertical="center" wrapText="1"/>
    </xf>
    <xf numFmtId="0" fontId="0" fillId="6" borderId="3" xfId="0" applyNumberFormat="1" applyFill="1" applyBorder="1" applyAlignment="1">
      <alignment horizontal="left" vertical="center" wrapText="1"/>
    </xf>
    <xf numFmtId="49" fontId="0" fillId="6" borderId="6" xfId="0" applyNumberFormat="1" applyFont="1" applyFill="1" applyBorder="1" applyAlignment="1">
      <alignment horizontal="left" vertical="center" wrapText="1"/>
    </xf>
    <xf numFmtId="1" fontId="0" fillId="6" borderId="1" xfId="0" applyNumberFormat="1" applyFont="1" applyFill="1" applyBorder="1" applyAlignment="1">
      <alignment horizontal="left" vertical="center" wrapText="1"/>
    </xf>
    <xf numFmtId="49" fontId="0" fillId="7" borderId="9" xfId="0" applyNumberFormat="1" applyFill="1" applyBorder="1" applyAlignment="1">
      <alignment horizontal="center" vertical="center" wrapText="1"/>
    </xf>
    <xf numFmtId="1" fontId="0" fillId="7" borderId="9" xfId="0" applyNumberFormat="1" applyFill="1" applyBorder="1" applyAlignment="1">
      <alignment horizontal="center" vertical="center" wrapText="1"/>
    </xf>
    <xf numFmtId="164" fontId="0" fillId="7" borderId="9" xfId="0" applyNumberFormat="1" applyFill="1" applyBorder="1" applyAlignment="1">
      <alignment horizontal="center" vertical="center" wrapText="1"/>
    </xf>
    <xf numFmtId="164" fontId="0" fillId="7" borderId="10" xfId="0" applyNumberFormat="1" applyFill="1" applyBorder="1" applyAlignment="1">
      <alignment horizontal="center" vertical="center" wrapText="1"/>
    </xf>
    <xf numFmtId="49" fontId="0" fillId="7" borderId="9" xfId="0" applyNumberFormat="1" applyFill="1" applyBorder="1" applyAlignment="1">
      <alignment horizontal="left" vertical="center" wrapText="1"/>
    </xf>
    <xf numFmtId="0" fontId="0" fillId="7" borderId="9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 wrapText="1"/>
    </xf>
    <xf numFmtId="0" fontId="0" fillId="6" borderId="5" xfId="0" applyFill="1" applyBorder="1" applyAlignment="1">
      <alignment wrapText="1"/>
    </xf>
    <xf numFmtId="0" fontId="0" fillId="6" borderId="8" xfId="0" applyFill="1" applyBorder="1" applyAlignment="1">
      <alignment wrapText="1"/>
    </xf>
    <xf numFmtId="49" fontId="0" fillId="6" borderId="3" xfId="0" applyNumberFormat="1" applyFont="1" applyFill="1" applyBorder="1" applyAlignment="1">
      <alignment horizontal="left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workbookViewId="0">
      <selection activeCell="G12" sqref="G12:I12"/>
    </sheetView>
  </sheetViews>
  <sheetFormatPr defaultRowHeight="15" x14ac:dyDescent="0.25"/>
  <cols>
    <col min="1" max="1" width="3" style="1" customWidth="1"/>
    <col min="2" max="2" width="13.5703125" style="1" customWidth="1"/>
    <col min="3" max="3" width="24.7109375" style="1" customWidth="1"/>
    <col min="4" max="5" width="13.5703125" style="1" customWidth="1"/>
    <col min="6" max="7" width="14.42578125" style="1" customWidth="1"/>
    <col min="8" max="8" width="13.5703125" style="1" customWidth="1"/>
    <col min="9" max="9" width="63.85546875" style="1" customWidth="1"/>
    <col min="10" max="16384" width="9.140625" style="1"/>
  </cols>
  <sheetData>
    <row r="2" spans="1:9" x14ac:dyDescent="0.25">
      <c r="B2" s="50" t="s">
        <v>0</v>
      </c>
      <c r="C2" s="51"/>
      <c r="D2" s="2" t="s">
        <v>1</v>
      </c>
      <c r="E2" s="2" t="s">
        <v>2</v>
      </c>
      <c r="F2" s="2" t="s">
        <v>3</v>
      </c>
    </row>
    <row r="3" spans="1:9" x14ac:dyDescent="0.25">
      <c r="A3" s="3"/>
      <c r="B3" s="52" t="s">
        <v>41</v>
      </c>
      <c r="C3" s="53"/>
      <c r="D3" s="31" t="s">
        <v>42</v>
      </c>
      <c r="E3" s="32">
        <v>1</v>
      </c>
      <c r="F3" s="33">
        <v>2</v>
      </c>
    </row>
    <row r="4" spans="1:9" x14ac:dyDescent="0.25">
      <c r="A4" s="4"/>
      <c r="B4" s="5"/>
      <c r="C4" s="5"/>
      <c r="D4" s="6"/>
      <c r="E4" s="6"/>
      <c r="F4" s="6"/>
      <c r="G4" s="5"/>
      <c r="H4" s="5"/>
    </row>
    <row r="5" spans="1:9" x14ac:dyDescent="0.25">
      <c r="A5" s="4"/>
      <c r="B5" s="50" t="s">
        <v>7</v>
      </c>
      <c r="C5" s="51"/>
      <c r="D5" s="50"/>
      <c r="E5" s="54"/>
      <c r="F5" s="54"/>
      <c r="G5" s="54"/>
      <c r="H5" s="54"/>
      <c r="I5" s="51"/>
    </row>
    <row r="6" spans="1:9" x14ac:dyDescent="0.25">
      <c r="A6" s="4"/>
      <c r="B6" s="46" t="s">
        <v>43</v>
      </c>
      <c r="C6" s="47"/>
      <c r="D6" s="46" t="s">
        <v>44</v>
      </c>
      <c r="E6" s="48"/>
      <c r="F6" s="48"/>
      <c r="G6" s="48"/>
      <c r="H6" s="48"/>
      <c r="I6" s="49"/>
    </row>
    <row r="8" spans="1:9" x14ac:dyDescent="0.25">
      <c r="B8" s="55" t="s">
        <v>4</v>
      </c>
      <c r="C8" s="55"/>
      <c r="D8" s="55"/>
      <c r="E8" s="55"/>
      <c r="F8" s="55"/>
      <c r="G8" s="55"/>
      <c r="H8" s="55"/>
      <c r="I8" s="55"/>
    </row>
    <row r="9" spans="1:9" x14ac:dyDescent="0.25">
      <c r="B9" s="9" t="s">
        <v>5</v>
      </c>
      <c r="C9" s="10"/>
      <c r="D9" s="10" t="s">
        <v>1</v>
      </c>
      <c r="E9" s="10" t="s">
        <v>2</v>
      </c>
      <c r="F9" s="10" t="s">
        <v>3</v>
      </c>
      <c r="G9" s="56" t="s">
        <v>6</v>
      </c>
      <c r="H9" s="56"/>
      <c r="I9" s="56"/>
    </row>
    <row r="10" spans="1:9" s="8" customFormat="1" x14ac:dyDescent="0.25">
      <c r="A10" s="7"/>
      <c r="B10" s="57" t="s">
        <v>20</v>
      </c>
      <c r="C10" s="58"/>
      <c r="D10" s="34" t="s">
        <v>42</v>
      </c>
      <c r="E10" s="35">
        <v>1</v>
      </c>
      <c r="F10" s="35">
        <v>0</v>
      </c>
      <c r="G10" s="57" t="s">
        <v>22</v>
      </c>
      <c r="H10" s="59"/>
      <c r="I10" s="58"/>
    </row>
    <row r="11" spans="1:9" s="8" customFormat="1" x14ac:dyDescent="0.25">
      <c r="A11" s="7"/>
      <c r="B11" s="57" t="s">
        <v>20</v>
      </c>
      <c r="C11" s="58"/>
      <c r="D11" s="36" t="s">
        <v>200</v>
      </c>
      <c r="E11" s="37">
        <v>1</v>
      </c>
      <c r="F11" s="37">
        <v>1</v>
      </c>
      <c r="G11" s="57" t="s">
        <v>205</v>
      </c>
      <c r="H11" s="59"/>
      <c r="I11" s="58"/>
    </row>
    <row r="12" spans="1:9" s="8" customFormat="1" x14ac:dyDescent="0.25">
      <c r="A12" s="7"/>
      <c r="B12" s="57" t="s">
        <v>20</v>
      </c>
      <c r="C12" s="58"/>
      <c r="D12" s="36" t="s">
        <v>208</v>
      </c>
      <c r="E12" s="35">
        <v>1</v>
      </c>
      <c r="F12" s="35">
        <v>2</v>
      </c>
      <c r="G12" s="57" t="s">
        <v>209</v>
      </c>
      <c r="H12" s="59"/>
      <c r="I12" s="58"/>
    </row>
    <row r="13" spans="1:9" s="8" customFormat="1" x14ac:dyDescent="0.25">
      <c r="A13" s="7"/>
      <c r="B13" s="60"/>
      <c r="C13" s="58"/>
      <c r="D13" s="38"/>
      <c r="E13" s="39"/>
      <c r="F13" s="39"/>
      <c r="G13" s="60"/>
      <c r="H13" s="59"/>
      <c r="I13" s="58"/>
    </row>
    <row r="14" spans="1:9" s="8" customFormat="1" x14ac:dyDescent="0.25">
      <c r="A14" s="7"/>
      <c r="B14" s="60"/>
      <c r="C14" s="58"/>
      <c r="D14" s="38"/>
      <c r="E14" s="39"/>
      <c r="F14" s="39"/>
      <c r="G14" s="60"/>
      <c r="H14" s="59"/>
      <c r="I14" s="58"/>
    </row>
    <row r="15" spans="1:9" s="8" customFormat="1" x14ac:dyDescent="0.25">
      <c r="A15" s="7"/>
      <c r="B15" s="60"/>
      <c r="C15" s="58"/>
      <c r="D15" s="38"/>
      <c r="E15" s="39"/>
      <c r="F15" s="39"/>
      <c r="G15" s="60"/>
      <c r="H15" s="59"/>
      <c r="I15" s="58"/>
    </row>
    <row r="16" spans="1:9" s="8" customFormat="1" x14ac:dyDescent="0.25">
      <c r="A16" s="7"/>
      <c r="B16" s="60"/>
      <c r="C16" s="58"/>
      <c r="D16" s="38"/>
      <c r="E16" s="39"/>
      <c r="F16" s="39"/>
      <c r="G16" s="60"/>
      <c r="H16" s="59"/>
      <c r="I16" s="58"/>
    </row>
    <row r="17" spans="1:9" s="8" customFormat="1" x14ac:dyDescent="0.25">
      <c r="A17" s="7"/>
      <c r="B17" s="60"/>
      <c r="C17" s="58"/>
      <c r="D17" s="38"/>
      <c r="E17" s="39"/>
      <c r="F17" s="39"/>
      <c r="G17" s="60"/>
      <c r="H17" s="59"/>
      <c r="I17" s="58"/>
    </row>
    <row r="18" spans="1:9" s="8" customFormat="1" x14ac:dyDescent="0.25">
      <c r="A18" s="7"/>
      <c r="B18" s="60"/>
      <c r="C18" s="58"/>
      <c r="D18" s="38"/>
      <c r="E18" s="39"/>
      <c r="F18" s="39"/>
      <c r="G18" s="60"/>
      <c r="H18" s="59"/>
      <c r="I18" s="58"/>
    </row>
    <row r="19" spans="1:9" s="8" customFormat="1" x14ac:dyDescent="0.25">
      <c r="A19" s="7"/>
      <c r="B19" s="60"/>
      <c r="C19" s="58"/>
      <c r="D19" s="38"/>
      <c r="E19" s="39"/>
      <c r="F19" s="39"/>
      <c r="G19" s="60"/>
      <c r="H19" s="59"/>
      <c r="I19" s="58"/>
    </row>
    <row r="20" spans="1:9" s="8" customFormat="1" x14ac:dyDescent="0.25">
      <c r="A20" s="7"/>
      <c r="B20" s="60"/>
      <c r="C20" s="58"/>
      <c r="D20" s="38"/>
      <c r="E20" s="39"/>
      <c r="F20" s="39"/>
      <c r="G20" s="60"/>
      <c r="H20" s="59"/>
      <c r="I20" s="58"/>
    </row>
    <row r="21" spans="1:9" s="8" customFormat="1" x14ac:dyDescent="0.25">
      <c r="A21" s="7"/>
      <c r="B21" s="60"/>
      <c r="C21" s="58"/>
      <c r="D21" s="38"/>
      <c r="E21" s="39"/>
      <c r="F21" s="39"/>
      <c r="G21" s="60"/>
      <c r="H21" s="59"/>
      <c r="I21" s="58"/>
    </row>
    <row r="22" spans="1:9" s="8" customFormat="1" x14ac:dyDescent="0.25">
      <c r="A22" s="7"/>
      <c r="B22" s="60"/>
      <c r="C22" s="58"/>
      <c r="D22" s="38"/>
      <c r="E22" s="39"/>
      <c r="F22" s="39"/>
      <c r="G22" s="60"/>
      <c r="H22" s="59"/>
      <c r="I22" s="58"/>
    </row>
    <row r="23" spans="1:9" s="8" customFormat="1" x14ac:dyDescent="0.25">
      <c r="A23" s="7"/>
      <c r="B23" s="60"/>
      <c r="C23" s="58"/>
      <c r="D23" s="38"/>
      <c r="E23" s="39"/>
      <c r="F23" s="39"/>
      <c r="G23" s="60"/>
      <c r="H23" s="59"/>
      <c r="I23" s="58"/>
    </row>
    <row r="24" spans="1:9" s="8" customFormat="1" x14ac:dyDescent="0.25">
      <c r="A24" s="7"/>
      <c r="B24" s="60"/>
      <c r="C24" s="58"/>
      <c r="D24" s="38"/>
      <c r="E24" s="39"/>
      <c r="F24" s="39"/>
      <c r="G24" s="60"/>
      <c r="H24" s="59"/>
      <c r="I24" s="58"/>
    </row>
    <row r="25" spans="1:9" s="8" customFormat="1" x14ac:dyDescent="0.25">
      <c r="A25" s="7"/>
      <c r="B25" s="60"/>
      <c r="C25" s="58"/>
      <c r="D25" s="38"/>
      <c r="E25" s="39"/>
      <c r="F25" s="39"/>
      <c r="G25" s="60"/>
      <c r="H25" s="59"/>
      <c r="I25" s="58"/>
    </row>
  </sheetData>
  <mergeCells count="40">
    <mergeCell ref="B24:C24"/>
    <mergeCell ref="G24:I24"/>
    <mergeCell ref="B25:C25"/>
    <mergeCell ref="G25:I25"/>
    <mergeCell ref="B18:C18"/>
    <mergeCell ref="G18:I18"/>
    <mergeCell ref="B19:C19"/>
    <mergeCell ref="G19:I19"/>
    <mergeCell ref="B20:C20"/>
    <mergeCell ref="G20:I20"/>
    <mergeCell ref="B21:C21"/>
    <mergeCell ref="G21:I21"/>
    <mergeCell ref="B22:C22"/>
    <mergeCell ref="G22:I22"/>
    <mergeCell ref="B23:C23"/>
    <mergeCell ref="G23:I23"/>
    <mergeCell ref="B12:C12"/>
    <mergeCell ref="G12:I12"/>
    <mergeCell ref="B13:C13"/>
    <mergeCell ref="G13:I13"/>
    <mergeCell ref="B14:C14"/>
    <mergeCell ref="G14:I14"/>
    <mergeCell ref="B15:C15"/>
    <mergeCell ref="G15:I15"/>
    <mergeCell ref="B16:C16"/>
    <mergeCell ref="G16:I16"/>
    <mergeCell ref="B17:C17"/>
    <mergeCell ref="G17:I17"/>
    <mergeCell ref="B8:I8"/>
    <mergeCell ref="G9:I9"/>
    <mergeCell ref="B10:C10"/>
    <mergeCell ref="G10:I10"/>
    <mergeCell ref="B11:C11"/>
    <mergeCell ref="G11:I11"/>
    <mergeCell ref="B6:C6"/>
    <mergeCell ref="D6:I6"/>
    <mergeCell ref="B2:C2"/>
    <mergeCell ref="B3:C3"/>
    <mergeCell ref="B5:C5"/>
    <mergeCell ref="D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91"/>
  <sheetViews>
    <sheetView tabSelected="1" workbookViewId="0">
      <pane ySplit="3" topLeftCell="A4" activePane="bottomLeft" state="frozen"/>
      <selection activeCell="D1" sqref="D1"/>
      <selection pane="bottomLeft" activeCell="H17" sqref="H17"/>
    </sheetView>
  </sheetViews>
  <sheetFormatPr defaultRowHeight="15" x14ac:dyDescent="0.25"/>
  <cols>
    <col min="1" max="1" width="3.7109375" customWidth="1"/>
    <col min="2" max="2" width="20.7109375" customWidth="1"/>
    <col min="3" max="3" width="30.7109375" style="14" customWidth="1"/>
    <col min="4" max="4" width="10.7109375" style="14" customWidth="1"/>
    <col min="5" max="5" width="30.7109375" customWidth="1"/>
    <col min="6" max="6" width="20.7109375" customWidth="1"/>
    <col min="7" max="7" width="15.7109375" style="12" customWidth="1"/>
    <col min="8" max="8" width="20.7109375" style="15" customWidth="1"/>
    <col min="9" max="9" width="10.7109375" style="17" customWidth="1"/>
    <col min="10" max="10" width="15.7109375" style="17" customWidth="1"/>
    <col min="11" max="11" width="50.7109375" customWidth="1"/>
    <col min="13" max="13" width="9.140625" customWidth="1"/>
  </cols>
  <sheetData>
    <row r="2" spans="2:11" x14ac:dyDescent="0.25">
      <c r="B2" s="61" t="s">
        <v>13</v>
      </c>
      <c r="C2" s="62"/>
      <c r="D2" s="62"/>
      <c r="E2" s="62"/>
      <c r="F2" s="62"/>
      <c r="G2" s="62"/>
      <c r="H2" s="62"/>
      <c r="I2" s="63"/>
      <c r="J2" s="63"/>
      <c r="K2" s="63"/>
    </row>
    <row r="3" spans="2:11" ht="30" x14ac:dyDescent="0.25">
      <c r="B3" s="21" t="s">
        <v>8</v>
      </c>
      <c r="C3" s="13" t="s">
        <v>9</v>
      </c>
      <c r="D3" s="11" t="s">
        <v>24</v>
      </c>
      <c r="E3" s="11" t="s">
        <v>7</v>
      </c>
      <c r="F3" s="11" t="s">
        <v>10</v>
      </c>
      <c r="G3" s="11" t="s">
        <v>11</v>
      </c>
      <c r="H3" s="11" t="s">
        <v>12</v>
      </c>
      <c r="I3" s="16" t="s">
        <v>192</v>
      </c>
      <c r="J3" s="16" t="s">
        <v>25</v>
      </c>
      <c r="K3" s="11" t="s">
        <v>21</v>
      </c>
    </row>
    <row r="4" spans="2:11" x14ac:dyDescent="0.25">
      <c r="B4" s="22" t="s">
        <v>45</v>
      </c>
      <c r="C4" s="23" t="s">
        <v>46</v>
      </c>
      <c r="D4" s="24">
        <v>2</v>
      </c>
      <c r="E4" s="22" t="s">
        <v>146</v>
      </c>
      <c r="F4" s="22" t="s">
        <v>159</v>
      </c>
      <c r="G4" s="40"/>
      <c r="H4" s="41"/>
      <c r="I4" s="42"/>
      <c r="J4" s="26">
        <f>I4*D4</f>
        <v>0</v>
      </c>
      <c r="K4" s="22"/>
    </row>
    <row r="5" spans="2:11" x14ac:dyDescent="0.25">
      <c r="B5" s="22" t="s">
        <v>30</v>
      </c>
      <c r="C5" s="23" t="s">
        <v>47</v>
      </c>
      <c r="D5" s="24">
        <v>1</v>
      </c>
      <c r="E5" s="22" t="s">
        <v>146</v>
      </c>
      <c r="F5" s="22" t="s">
        <v>159</v>
      </c>
      <c r="G5" s="40"/>
      <c r="H5" s="41"/>
      <c r="I5" s="42"/>
      <c r="J5" s="26">
        <f t="shared" ref="J5:J69" si="0">I5*D5</f>
        <v>0</v>
      </c>
      <c r="K5" s="22"/>
    </row>
    <row r="6" spans="2:11" x14ac:dyDescent="0.25">
      <c r="B6" s="22" t="s">
        <v>31</v>
      </c>
      <c r="C6" s="23" t="s">
        <v>48</v>
      </c>
      <c r="D6" s="24">
        <v>2</v>
      </c>
      <c r="E6" s="22" t="s">
        <v>146</v>
      </c>
      <c r="F6" s="22" t="s">
        <v>159</v>
      </c>
      <c r="G6" s="40"/>
      <c r="H6" s="41"/>
      <c r="I6" s="42"/>
      <c r="J6" s="26">
        <f t="shared" si="0"/>
        <v>0</v>
      </c>
      <c r="K6" s="22"/>
    </row>
    <row r="7" spans="2:11" x14ac:dyDescent="0.25">
      <c r="B7" s="27" t="s">
        <v>49</v>
      </c>
      <c r="C7" s="28" t="s">
        <v>46</v>
      </c>
      <c r="D7" s="29">
        <v>7</v>
      </c>
      <c r="E7" s="22" t="s">
        <v>146</v>
      </c>
      <c r="F7" s="22" t="s">
        <v>159</v>
      </c>
      <c r="G7" s="40"/>
      <c r="H7" s="41"/>
      <c r="I7" s="43"/>
      <c r="J7" s="30">
        <f t="shared" si="0"/>
        <v>0</v>
      </c>
      <c r="K7" s="27"/>
    </row>
    <row r="8" spans="2:11" x14ac:dyDescent="0.25">
      <c r="B8" s="22" t="s">
        <v>50</v>
      </c>
      <c r="C8" s="23" t="s">
        <v>47</v>
      </c>
      <c r="D8" s="24">
        <v>1</v>
      </c>
      <c r="E8" s="22" t="s">
        <v>146</v>
      </c>
      <c r="F8" s="22" t="s">
        <v>159</v>
      </c>
      <c r="G8" s="40"/>
      <c r="H8" s="41"/>
      <c r="I8" s="42"/>
      <c r="J8" s="26">
        <f t="shared" si="0"/>
        <v>0</v>
      </c>
      <c r="K8" s="22"/>
    </row>
    <row r="9" spans="2:11" x14ac:dyDescent="0.25">
      <c r="B9" s="22" t="s">
        <v>51</v>
      </c>
      <c r="C9" s="23" t="s">
        <v>46</v>
      </c>
      <c r="D9" s="24">
        <v>3</v>
      </c>
      <c r="E9" s="22" t="s">
        <v>146</v>
      </c>
      <c r="F9" s="22" t="s">
        <v>159</v>
      </c>
      <c r="G9" s="40"/>
      <c r="H9" s="41"/>
      <c r="I9" s="42"/>
      <c r="J9" s="26">
        <f t="shared" si="0"/>
        <v>0</v>
      </c>
      <c r="K9" s="22"/>
    </row>
    <row r="10" spans="2:11" x14ac:dyDescent="0.25">
      <c r="B10" s="22" t="s">
        <v>52</v>
      </c>
      <c r="C10" s="23" t="s">
        <v>185</v>
      </c>
      <c r="D10" s="24">
        <v>1</v>
      </c>
      <c r="E10" s="22" t="s">
        <v>146</v>
      </c>
      <c r="F10" s="22" t="s">
        <v>159</v>
      </c>
      <c r="G10" s="40"/>
      <c r="H10" s="41"/>
      <c r="I10" s="42"/>
      <c r="J10" s="26">
        <f t="shared" si="0"/>
        <v>0</v>
      </c>
      <c r="K10" s="22"/>
    </row>
    <row r="11" spans="2:11" x14ac:dyDescent="0.25">
      <c r="B11" s="22" t="s">
        <v>53</v>
      </c>
      <c r="C11" s="23" t="s">
        <v>186</v>
      </c>
      <c r="D11" s="24">
        <v>1</v>
      </c>
      <c r="E11" s="22" t="s">
        <v>146</v>
      </c>
      <c r="F11" s="22" t="s">
        <v>159</v>
      </c>
      <c r="G11" s="40"/>
      <c r="H11" s="41"/>
      <c r="I11" s="42"/>
      <c r="J11" s="26">
        <f t="shared" si="0"/>
        <v>0</v>
      </c>
      <c r="K11" s="22"/>
    </row>
    <row r="12" spans="2:11" x14ac:dyDescent="0.25">
      <c r="B12" s="22" t="s">
        <v>187</v>
      </c>
      <c r="C12" s="23" t="s">
        <v>47</v>
      </c>
      <c r="D12" s="24">
        <v>1</v>
      </c>
      <c r="E12" s="22" t="s">
        <v>146</v>
      </c>
      <c r="F12" s="22" t="s">
        <v>189</v>
      </c>
      <c r="G12" s="40"/>
      <c r="H12" s="41"/>
      <c r="I12" s="42"/>
      <c r="J12" s="26">
        <f t="shared" si="0"/>
        <v>0</v>
      </c>
      <c r="K12" s="22"/>
    </row>
    <row r="13" spans="2:11" x14ac:dyDescent="0.25">
      <c r="B13" s="22" t="s">
        <v>188</v>
      </c>
      <c r="C13" s="23" t="s">
        <v>190</v>
      </c>
      <c r="D13" s="24">
        <v>1</v>
      </c>
      <c r="E13" s="22" t="s">
        <v>146</v>
      </c>
      <c r="F13" s="22" t="s">
        <v>159</v>
      </c>
      <c r="G13" s="40"/>
      <c r="H13" s="41"/>
      <c r="I13" s="42"/>
      <c r="J13" s="26">
        <f t="shared" si="0"/>
        <v>0</v>
      </c>
      <c r="K13" s="22"/>
    </row>
    <row r="14" spans="2:11" x14ac:dyDescent="0.25">
      <c r="B14" s="22" t="s">
        <v>54</v>
      </c>
      <c r="C14" s="23" t="s">
        <v>46</v>
      </c>
      <c r="D14" s="24">
        <v>3</v>
      </c>
      <c r="E14" s="22" t="s">
        <v>146</v>
      </c>
      <c r="F14" s="22" t="s">
        <v>159</v>
      </c>
      <c r="G14" s="40"/>
      <c r="H14" s="41"/>
      <c r="I14" s="42"/>
      <c r="J14" s="26">
        <f t="shared" si="0"/>
        <v>0</v>
      </c>
      <c r="K14" s="22"/>
    </row>
    <row r="15" spans="2:11" x14ac:dyDescent="0.25">
      <c r="B15" s="22" t="s">
        <v>55</v>
      </c>
      <c r="C15" s="23" t="s">
        <v>56</v>
      </c>
      <c r="D15" s="24">
        <v>1</v>
      </c>
      <c r="E15" s="22" t="s">
        <v>146</v>
      </c>
      <c r="F15" s="22" t="s">
        <v>160</v>
      </c>
      <c r="G15" s="40"/>
      <c r="H15" s="41"/>
      <c r="I15" s="42"/>
      <c r="J15" s="26">
        <f t="shared" si="0"/>
        <v>0</v>
      </c>
      <c r="K15" s="22"/>
    </row>
    <row r="16" spans="2:11" x14ac:dyDescent="0.25">
      <c r="B16" s="22" t="s">
        <v>32</v>
      </c>
      <c r="C16" s="23" t="s">
        <v>57</v>
      </c>
      <c r="D16" s="24">
        <v>1</v>
      </c>
      <c r="E16" s="22" t="s">
        <v>140</v>
      </c>
      <c r="F16" s="22" t="s">
        <v>161</v>
      </c>
      <c r="G16" s="25" t="s">
        <v>40</v>
      </c>
      <c r="H16" s="24">
        <v>1764374</v>
      </c>
      <c r="I16" s="26">
        <v>2.09</v>
      </c>
      <c r="J16" s="26">
        <f>I16*D16</f>
        <v>2.09</v>
      </c>
      <c r="K16" s="22"/>
    </row>
    <row r="17" spans="2:11" x14ac:dyDescent="0.25">
      <c r="B17" s="27" t="s">
        <v>33</v>
      </c>
      <c r="C17" s="23" t="s">
        <v>58</v>
      </c>
      <c r="D17" s="24">
        <v>1</v>
      </c>
      <c r="E17" s="22" t="s">
        <v>141</v>
      </c>
      <c r="F17" s="22" t="s">
        <v>27</v>
      </c>
      <c r="G17" s="25" t="s">
        <v>40</v>
      </c>
      <c r="H17" s="24">
        <v>1854514</v>
      </c>
      <c r="I17" s="30">
        <v>0.47199999999999998</v>
      </c>
      <c r="J17" s="30">
        <f t="shared" si="0"/>
        <v>0.47199999999999998</v>
      </c>
      <c r="K17" s="27"/>
    </row>
    <row r="18" spans="2:11" x14ac:dyDescent="0.25">
      <c r="B18" s="22" t="s">
        <v>34</v>
      </c>
      <c r="C18" s="23" t="s">
        <v>59</v>
      </c>
      <c r="D18" s="24">
        <v>1</v>
      </c>
      <c r="E18" s="22" t="s">
        <v>142</v>
      </c>
      <c r="F18" s="22" t="s">
        <v>164</v>
      </c>
      <c r="G18" s="25" t="s">
        <v>40</v>
      </c>
      <c r="H18" s="24">
        <v>2112375</v>
      </c>
      <c r="I18" s="26">
        <v>1.39</v>
      </c>
      <c r="J18" s="26">
        <f t="shared" si="0"/>
        <v>1.39</v>
      </c>
      <c r="K18" s="22"/>
    </row>
    <row r="19" spans="2:11" x14ac:dyDescent="0.25">
      <c r="B19" s="22" t="s">
        <v>35</v>
      </c>
      <c r="C19" s="28" t="s">
        <v>60</v>
      </c>
      <c r="D19" s="29">
        <v>1</v>
      </c>
      <c r="E19" s="22" t="s">
        <v>143</v>
      </c>
      <c r="F19" s="22" t="s">
        <v>163</v>
      </c>
      <c r="G19" s="25" t="s">
        <v>40</v>
      </c>
      <c r="H19" s="24">
        <v>2310209</v>
      </c>
      <c r="I19" s="26">
        <v>1.83</v>
      </c>
      <c r="J19" s="26">
        <f t="shared" si="0"/>
        <v>1.83</v>
      </c>
      <c r="K19" s="22"/>
    </row>
    <row r="20" spans="2:11" ht="30" x14ac:dyDescent="0.25">
      <c r="B20" s="22" t="s">
        <v>36</v>
      </c>
      <c r="C20" s="23" t="s">
        <v>61</v>
      </c>
      <c r="D20" s="24">
        <v>1</v>
      </c>
      <c r="E20" s="22" t="s">
        <v>162</v>
      </c>
      <c r="F20" s="22" t="s">
        <v>61</v>
      </c>
      <c r="G20" s="25" t="s">
        <v>206</v>
      </c>
      <c r="H20" s="24" t="s">
        <v>207</v>
      </c>
      <c r="I20" s="26">
        <v>3.5</v>
      </c>
      <c r="J20" s="26">
        <f t="shared" si="0"/>
        <v>3.5</v>
      </c>
      <c r="K20" s="22"/>
    </row>
    <row r="21" spans="2:11" x14ac:dyDescent="0.25">
      <c r="B21" s="22" t="s">
        <v>196</v>
      </c>
      <c r="C21" s="23" t="s">
        <v>62</v>
      </c>
      <c r="D21" s="24">
        <v>4</v>
      </c>
      <c r="E21" s="22" t="s">
        <v>202</v>
      </c>
      <c r="F21" s="22" t="s">
        <v>159</v>
      </c>
      <c r="G21" s="40"/>
      <c r="H21" s="45"/>
      <c r="I21" s="42"/>
      <c r="J21" s="26">
        <f t="shared" si="0"/>
        <v>0</v>
      </c>
      <c r="K21" s="22"/>
    </row>
    <row r="22" spans="2:11" x14ac:dyDescent="0.25">
      <c r="B22" s="22" t="s">
        <v>197</v>
      </c>
      <c r="C22" s="23" t="s">
        <v>62</v>
      </c>
      <c r="D22" s="24">
        <v>8</v>
      </c>
      <c r="E22" s="22" t="s">
        <v>201</v>
      </c>
      <c r="F22" s="22" t="s">
        <v>159</v>
      </c>
      <c r="G22" s="40"/>
      <c r="H22" s="45"/>
      <c r="I22" s="42"/>
      <c r="J22" s="26">
        <f t="shared" si="0"/>
        <v>0</v>
      </c>
      <c r="K22" s="22"/>
    </row>
    <row r="23" spans="2:11" x14ac:dyDescent="0.25">
      <c r="B23" s="22" t="s">
        <v>199</v>
      </c>
      <c r="C23" s="23" t="s">
        <v>62</v>
      </c>
      <c r="D23" s="24">
        <v>4</v>
      </c>
      <c r="E23" s="22" t="s">
        <v>198</v>
      </c>
      <c r="F23" s="22" t="s">
        <v>159</v>
      </c>
      <c r="G23" s="40"/>
      <c r="H23" s="41"/>
      <c r="I23" s="42"/>
      <c r="J23" s="26">
        <f t="shared" si="0"/>
        <v>0</v>
      </c>
      <c r="K23" s="22"/>
    </row>
    <row r="24" spans="2:11" x14ac:dyDescent="0.25">
      <c r="B24" s="22" t="s">
        <v>63</v>
      </c>
      <c r="C24" s="23" t="s">
        <v>64</v>
      </c>
      <c r="D24" s="24">
        <v>1</v>
      </c>
      <c r="E24" s="22" t="s">
        <v>166</v>
      </c>
      <c r="F24" s="22" t="s">
        <v>165</v>
      </c>
      <c r="G24" s="25" t="s">
        <v>40</v>
      </c>
      <c r="H24" s="24">
        <v>9549625</v>
      </c>
      <c r="I24" s="26">
        <v>0.23400000000000001</v>
      </c>
      <c r="J24" s="26">
        <f t="shared" ref="J24" si="1">I24*D24</f>
        <v>0.23400000000000001</v>
      </c>
      <c r="K24" s="22"/>
    </row>
    <row r="25" spans="2:11" x14ac:dyDescent="0.25">
      <c r="B25" s="22" t="s">
        <v>65</v>
      </c>
      <c r="C25" s="23" t="s">
        <v>134</v>
      </c>
      <c r="D25" s="24">
        <v>1</v>
      </c>
      <c r="E25" s="22" t="s">
        <v>203</v>
      </c>
      <c r="F25" s="44"/>
      <c r="G25" s="40"/>
      <c r="H25" s="41"/>
      <c r="I25" s="42"/>
      <c r="J25" s="26">
        <f t="shared" si="0"/>
        <v>0</v>
      </c>
      <c r="K25" s="22"/>
    </row>
    <row r="26" spans="2:11" x14ac:dyDescent="0.25">
      <c r="B26" s="22" t="s">
        <v>66</v>
      </c>
      <c r="C26" s="23" t="s">
        <v>134</v>
      </c>
      <c r="D26" s="24">
        <v>1</v>
      </c>
      <c r="E26" s="22" t="s">
        <v>203</v>
      </c>
      <c r="F26" s="44"/>
      <c r="G26" s="40"/>
      <c r="H26" s="41"/>
      <c r="I26" s="42"/>
      <c r="J26" s="26">
        <f t="shared" si="0"/>
        <v>0</v>
      </c>
      <c r="K26" s="22"/>
    </row>
    <row r="27" spans="2:11" x14ac:dyDescent="0.25">
      <c r="B27" s="22" t="s">
        <v>67</v>
      </c>
      <c r="C27" s="23" t="s">
        <v>68</v>
      </c>
      <c r="D27" s="24">
        <v>1</v>
      </c>
      <c r="E27" s="22" t="s">
        <v>204</v>
      </c>
      <c r="F27" s="44"/>
      <c r="G27" s="40"/>
      <c r="H27" s="41"/>
      <c r="I27" s="42"/>
      <c r="J27" s="26">
        <f t="shared" si="0"/>
        <v>0</v>
      </c>
      <c r="K27" s="22"/>
    </row>
    <row r="28" spans="2:11" x14ac:dyDescent="0.25">
      <c r="B28" s="22" t="s">
        <v>69</v>
      </c>
      <c r="C28" s="23" t="s">
        <v>70</v>
      </c>
      <c r="D28" s="24">
        <v>1</v>
      </c>
      <c r="E28" s="22" t="s">
        <v>204</v>
      </c>
      <c r="F28" s="44"/>
      <c r="G28" s="40"/>
      <c r="H28" s="41"/>
      <c r="I28" s="42"/>
      <c r="J28" s="26">
        <f t="shared" si="0"/>
        <v>0</v>
      </c>
      <c r="K28" s="22"/>
    </row>
    <row r="29" spans="2:11" ht="45" x14ac:dyDescent="0.25">
      <c r="B29" s="22" t="s">
        <v>71</v>
      </c>
      <c r="C29" s="23" t="s">
        <v>72</v>
      </c>
      <c r="D29" s="24">
        <v>1</v>
      </c>
      <c r="E29" s="22" t="s">
        <v>144</v>
      </c>
      <c r="F29" s="22" t="s">
        <v>27</v>
      </c>
      <c r="G29" s="25" t="s">
        <v>40</v>
      </c>
      <c r="H29" s="24">
        <v>1435776</v>
      </c>
      <c r="I29" s="26">
        <v>2.67</v>
      </c>
      <c r="J29" s="26">
        <f t="shared" si="0"/>
        <v>2.67</v>
      </c>
      <c r="K29" s="22" t="s">
        <v>193</v>
      </c>
    </row>
    <row r="30" spans="2:11" x14ac:dyDescent="0.25">
      <c r="B30" s="27" t="s">
        <v>73</v>
      </c>
      <c r="C30" s="23" t="s">
        <v>74</v>
      </c>
      <c r="D30" s="24">
        <v>1</v>
      </c>
      <c r="E30" s="22" t="s">
        <v>145</v>
      </c>
      <c r="F30" s="44"/>
      <c r="G30" s="40"/>
      <c r="H30" s="41"/>
      <c r="I30" s="43"/>
      <c r="J30" s="30">
        <f t="shared" si="0"/>
        <v>0</v>
      </c>
      <c r="K30" s="27"/>
    </row>
    <row r="31" spans="2:11" x14ac:dyDescent="0.25">
      <c r="B31" s="22" t="s">
        <v>75</v>
      </c>
      <c r="C31" s="23">
        <v>470</v>
      </c>
      <c r="D31" s="24">
        <v>1</v>
      </c>
      <c r="E31" s="22" t="s">
        <v>147</v>
      </c>
      <c r="F31" s="22" t="s">
        <v>159</v>
      </c>
      <c r="G31" s="40"/>
      <c r="H31" s="41"/>
      <c r="I31" s="42"/>
      <c r="J31" s="26">
        <f t="shared" si="0"/>
        <v>0</v>
      </c>
      <c r="K31" s="22"/>
    </row>
    <row r="32" spans="2:11" x14ac:dyDescent="0.25">
      <c r="B32" s="22" t="s">
        <v>76</v>
      </c>
      <c r="C32" s="23" t="s">
        <v>77</v>
      </c>
      <c r="D32" s="24">
        <v>1</v>
      </c>
      <c r="E32" s="22" t="s">
        <v>147</v>
      </c>
      <c r="F32" s="22" t="s">
        <v>159</v>
      </c>
      <c r="G32" s="40"/>
      <c r="H32" s="41"/>
      <c r="I32" s="42"/>
      <c r="J32" s="26">
        <f t="shared" si="0"/>
        <v>0</v>
      </c>
      <c r="K32" s="22"/>
    </row>
    <row r="33" spans="2:11" x14ac:dyDescent="0.25">
      <c r="B33" s="22" t="s">
        <v>78</v>
      </c>
      <c r="C33" s="23">
        <v>470</v>
      </c>
      <c r="D33" s="24">
        <v>2</v>
      </c>
      <c r="E33" s="22" t="s">
        <v>147</v>
      </c>
      <c r="F33" s="22" t="s">
        <v>159</v>
      </c>
      <c r="G33" s="40"/>
      <c r="H33" s="41"/>
      <c r="I33" s="42"/>
      <c r="J33" s="26">
        <f t="shared" si="0"/>
        <v>0</v>
      </c>
      <c r="K33" s="22"/>
    </row>
    <row r="34" spans="2:11" x14ac:dyDescent="0.25">
      <c r="B34" s="27" t="s">
        <v>26</v>
      </c>
      <c r="C34" s="23" t="s">
        <v>79</v>
      </c>
      <c r="D34" s="24">
        <v>1</v>
      </c>
      <c r="E34" s="22" t="s">
        <v>147</v>
      </c>
      <c r="F34" s="22" t="s">
        <v>159</v>
      </c>
      <c r="G34" s="40"/>
      <c r="H34" s="41"/>
      <c r="I34" s="43"/>
      <c r="J34" s="30">
        <f t="shared" si="0"/>
        <v>0</v>
      </c>
      <c r="K34" s="27"/>
    </row>
    <row r="35" spans="2:11" x14ac:dyDescent="0.25">
      <c r="B35" s="22" t="s">
        <v>80</v>
      </c>
      <c r="C35" s="23">
        <v>470</v>
      </c>
      <c r="D35" s="24">
        <v>3</v>
      </c>
      <c r="E35" s="22" t="s">
        <v>147</v>
      </c>
      <c r="F35" s="22" t="s">
        <v>159</v>
      </c>
      <c r="G35" s="40"/>
      <c r="H35" s="41"/>
      <c r="I35" s="42"/>
      <c r="J35" s="26">
        <f t="shared" si="0"/>
        <v>0</v>
      </c>
      <c r="K35" s="22"/>
    </row>
    <row r="36" spans="2:11" x14ac:dyDescent="0.25">
      <c r="B36" s="27" t="s">
        <v>81</v>
      </c>
      <c r="C36" s="23" t="s">
        <v>77</v>
      </c>
      <c r="D36" s="24">
        <v>1</v>
      </c>
      <c r="E36" s="22" t="s">
        <v>147</v>
      </c>
      <c r="F36" s="22" t="s">
        <v>159</v>
      </c>
      <c r="G36" s="40"/>
      <c r="H36" s="41"/>
      <c r="I36" s="43"/>
      <c r="J36" s="30">
        <f t="shared" si="0"/>
        <v>0</v>
      </c>
      <c r="K36" s="27"/>
    </row>
    <row r="37" spans="2:11" x14ac:dyDescent="0.25">
      <c r="B37" s="22" t="s">
        <v>82</v>
      </c>
      <c r="C37" s="23" t="s">
        <v>83</v>
      </c>
      <c r="D37" s="24">
        <v>2</v>
      </c>
      <c r="E37" s="22" t="s">
        <v>147</v>
      </c>
      <c r="F37" s="22" t="s">
        <v>159</v>
      </c>
      <c r="G37" s="40"/>
      <c r="H37" s="41"/>
      <c r="I37" s="42"/>
      <c r="J37" s="26">
        <f t="shared" si="0"/>
        <v>0</v>
      </c>
      <c r="K37" s="22"/>
    </row>
    <row r="38" spans="2:11" x14ac:dyDescent="0.25">
      <c r="B38" s="27" t="s">
        <v>37</v>
      </c>
      <c r="C38" s="23" t="s">
        <v>77</v>
      </c>
      <c r="D38" s="24">
        <v>1</v>
      </c>
      <c r="E38" s="22" t="s">
        <v>147</v>
      </c>
      <c r="F38" s="22" t="s">
        <v>159</v>
      </c>
      <c r="G38" s="40"/>
      <c r="H38" s="41"/>
      <c r="I38" s="43"/>
      <c r="J38" s="30">
        <f t="shared" si="0"/>
        <v>0</v>
      </c>
      <c r="K38" s="27"/>
    </row>
    <row r="39" spans="2:11" x14ac:dyDescent="0.25">
      <c r="B39" s="22" t="s">
        <v>38</v>
      </c>
      <c r="C39" s="23">
        <v>470</v>
      </c>
      <c r="D39" s="24">
        <v>4</v>
      </c>
      <c r="E39" s="22" t="s">
        <v>147</v>
      </c>
      <c r="F39" s="22" t="s">
        <v>159</v>
      </c>
      <c r="G39" s="40"/>
      <c r="H39" s="41"/>
      <c r="I39" s="42"/>
      <c r="J39" s="26">
        <f t="shared" si="0"/>
        <v>0</v>
      </c>
      <c r="K39" s="22"/>
    </row>
    <row r="40" spans="2:11" x14ac:dyDescent="0.25">
      <c r="B40" s="27" t="s">
        <v>84</v>
      </c>
      <c r="C40" s="23" t="s">
        <v>83</v>
      </c>
      <c r="D40" s="24">
        <v>1</v>
      </c>
      <c r="E40" s="22" t="s">
        <v>147</v>
      </c>
      <c r="F40" s="22" t="s">
        <v>159</v>
      </c>
      <c r="G40" s="40"/>
      <c r="H40" s="41"/>
      <c r="I40" s="43"/>
      <c r="J40" s="30">
        <f t="shared" si="0"/>
        <v>0</v>
      </c>
      <c r="K40" s="27"/>
    </row>
    <row r="41" spans="2:11" x14ac:dyDescent="0.25">
      <c r="B41" s="22" t="s">
        <v>85</v>
      </c>
      <c r="C41" s="23">
        <v>470</v>
      </c>
      <c r="D41" s="24">
        <v>1</v>
      </c>
      <c r="E41" s="22" t="s">
        <v>147</v>
      </c>
      <c r="F41" s="22" t="s">
        <v>159</v>
      </c>
      <c r="G41" s="40"/>
      <c r="H41" s="41"/>
      <c r="I41" s="42"/>
      <c r="J41" s="26">
        <f t="shared" si="0"/>
        <v>0</v>
      </c>
      <c r="K41" s="22"/>
    </row>
    <row r="42" spans="2:11" x14ac:dyDescent="0.25">
      <c r="B42" s="27" t="s">
        <v>86</v>
      </c>
      <c r="C42" s="23" t="s">
        <v>83</v>
      </c>
      <c r="D42" s="24">
        <v>1</v>
      </c>
      <c r="E42" s="22" t="s">
        <v>147</v>
      </c>
      <c r="F42" s="22" t="s">
        <v>159</v>
      </c>
      <c r="G42" s="40"/>
      <c r="H42" s="41"/>
      <c r="I42" s="43"/>
      <c r="J42" s="30">
        <f t="shared" si="0"/>
        <v>0</v>
      </c>
      <c r="K42" s="27"/>
    </row>
    <row r="43" spans="2:11" x14ac:dyDescent="0.25">
      <c r="B43" s="22" t="s">
        <v>87</v>
      </c>
      <c r="C43" s="23">
        <v>470</v>
      </c>
      <c r="D43" s="24">
        <v>3</v>
      </c>
      <c r="E43" s="22" t="s">
        <v>147</v>
      </c>
      <c r="F43" s="22" t="s">
        <v>159</v>
      </c>
      <c r="G43" s="40"/>
      <c r="H43" s="41"/>
      <c r="I43" s="42"/>
      <c r="J43" s="26">
        <f t="shared" si="0"/>
        <v>0</v>
      </c>
      <c r="K43" s="22"/>
    </row>
    <row r="44" spans="2:11" x14ac:dyDescent="0.25">
      <c r="B44" s="27" t="s">
        <v>88</v>
      </c>
      <c r="C44" s="23" t="s">
        <v>77</v>
      </c>
      <c r="D44" s="24">
        <v>1</v>
      </c>
      <c r="E44" s="22" t="s">
        <v>147</v>
      </c>
      <c r="F44" s="22" t="s">
        <v>159</v>
      </c>
      <c r="G44" s="40"/>
      <c r="H44" s="41"/>
      <c r="I44" s="43"/>
      <c r="J44" s="30">
        <f t="shared" si="0"/>
        <v>0</v>
      </c>
      <c r="K44" s="27"/>
    </row>
    <row r="45" spans="2:11" x14ac:dyDescent="0.25">
      <c r="B45" s="22" t="s">
        <v>89</v>
      </c>
      <c r="C45" s="23" t="s">
        <v>83</v>
      </c>
      <c r="D45" s="24">
        <v>1</v>
      </c>
      <c r="E45" s="22" t="s">
        <v>147</v>
      </c>
      <c r="F45" s="22" t="s">
        <v>159</v>
      </c>
      <c r="G45" s="40"/>
      <c r="H45" s="41"/>
      <c r="I45" s="42"/>
      <c r="J45" s="26">
        <f t="shared" si="0"/>
        <v>0</v>
      </c>
      <c r="K45" s="22"/>
    </row>
    <row r="46" spans="2:11" x14ac:dyDescent="0.25">
      <c r="B46" s="27" t="s">
        <v>90</v>
      </c>
      <c r="C46" s="23" t="s">
        <v>91</v>
      </c>
      <c r="D46" s="24">
        <v>1</v>
      </c>
      <c r="E46" s="22" t="s">
        <v>147</v>
      </c>
      <c r="F46" s="22" t="s">
        <v>159</v>
      </c>
      <c r="G46" s="40"/>
      <c r="H46" s="41"/>
      <c r="I46" s="43"/>
      <c r="J46" s="30">
        <f t="shared" si="0"/>
        <v>0</v>
      </c>
      <c r="K46" s="27"/>
    </row>
    <row r="47" spans="2:11" x14ac:dyDescent="0.25">
      <c r="B47" s="22" t="s">
        <v>92</v>
      </c>
      <c r="C47" s="23">
        <v>33</v>
      </c>
      <c r="D47" s="24">
        <v>1</v>
      </c>
      <c r="E47" s="22" t="s">
        <v>147</v>
      </c>
      <c r="F47" s="22" t="s">
        <v>159</v>
      </c>
      <c r="G47" s="40"/>
      <c r="H47" s="41"/>
      <c r="I47" s="42"/>
      <c r="J47" s="26">
        <f t="shared" si="0"/>
        <v>0</v>
      </c>
      <c r="K47" s="22"/>
    </row>
    <row r="48" spans="2:11" x14ac:dyDescent="0.25">
      <c r="B48" s="22" t="s">
        <v>93</v>
      </c>
      <c r="C48" s="23" t="s">
        <v>91</v>
      </c>
      <c r="D48" s="24">
        <v>1</v>
      </c>
      <c r="E48" s="22" t="s">
        <v>147</v>
      </c>
      <c r="F48" s="22" t="s">
        <v>159</v>
      </c>
      <c r="G48" s="40"/>
      <c r="H48" s="41"/>
      <c r="I48" s="42"/>
      <c r="J48" s="26">
        <f t="shared" si="0"/>
        <v>0</v>
      </c>
      <c r="K48" s="22"/>
    </row>
    <row r="49" spans="2:11" x14ac:dyDescent="0.25">
      <c r="B49" s="22" t="s">
        <v>94</v>
      </c>
      <c r="C49" s="23">
        <v>33</v>
      </c>
      <c r="D49" s="24">
        <v>4</v>
      </c>
      <c r="E49" s="22" t="s">
        <v>147</v>
      </c>
      <c r="F49" s="22" t="s">
        <v>159</v>
      </c>
      <c r="G49" s="40"/>
      <c r="H49" s="41"/>
      <c r="I49" s="42"/>
      <c r="J49" s="26">
        <f t="shared" si="0"/>
        <v>0</v>
      </c>
      <c r="K49" s="22"/>
    </row>
    <row r="50" spans="2:11" x14ac:dyDescent="0.25">
      <c r="B50" s="27" t="s">
        <v>95</v>
      </c>
      <c r="C50" s="23" t="s">
        <v>96</v>
      </c>
      <c r="D50" s="24">
        <v>1</v>
      </c>
      <c r="E50" s="22" t="s">
        <v>147</v>
      </c>
      <c r="F50" s="22" t="s">
        <v>159</v>
      </c>
      <c r="G50" s="40"/>
      <c r="H50" s="41"/>
      <c r="I50" s="43"/>
      <c r="J50" s="30">
        <f t="shared" si="0"/>
        <v>0</v>
      </c>
      <c r="K50" s="27"/>
    </row>
    <row r="51" spans="2:11" x14ac:dyDescent="0.25">
      <c r="B51" s="22" t="s">
        <v>97</v>
      </c>
      <c r="C51" s="23" t="s">
        <v>91</v>
      </c>
      <c r="D51" s="24">
        <v>1</v>
      </c>
      <c r="E51" s="22" t="s">
        <v>147</v>
      </c>
      <c r="F51" s="22" t="s">
        <v>159</v>
      </c>
      <c r="G51" s="40"/>
      <c r="H51" s="41"/>
      <c r="I51" s="42"/>
      <c r="J51" s="26">
        <f t="shared" si="0"/>
        <v>0</v>
      </c>
      <c r="K51" s="22"/>
    </row>
    <row r="52" spans="2:11" x14ac:dyDescent="0.25">
      <c r="B52" s="27" t="s">
        <v>98</v>
      </c>
      <c r="C52" s="23" t="s">
        <v>99</v>
      </c>
      <c r="D52" s="24">
        <v>1</v>
      </c>
      <c r="E52" s="22" t="s">
        <v>147</v>
      </c>
      <c r="F52" s="22" t="s">
        <v>159</v>
      </c>
      <c r="G52" s="40"/>
      <c r="H52" s="41"/>
      <c r="I52" s="43"/>
      <c r="J52" s="30">
        <f t="shared" si="0"/>
        <v>0</v>
      </c>
      <c r="K52" s="27"/>
    </row>
    <row r="53" spans="2:11" x14ac:dyDescent="0.25">
      <c r="B53" s="22" t="s">
        <v>100</v>
      </c>
      <c r="C53" s="23" t="s">
        <v>96</v>
      </c>
      <c r="D53" s="24">
        <v>2</v>
      </c>
      <c r="E53" s="22" t="s">
        <v>147</v>
      </c>
      <c r="F53" s="22" t="s">
        <v>159</v>
      </c>
      <c r="G53" s="40"/>
      <c r="H53" s="41"/>
      <c r="I53" s="42"/>
      <c r="J53" s="26">
        <f t="shared" si="0"/>
        <v>0</v>
      </c>
      <c r="K53" s="22"/>
    </row>
    <row r="54" spans="2:11" x14ac:dyDescent="0.25">
      <c r="B54" s="27" t="s">
        <v>101</v>
      </c>
      <c r="C54" s="23" t="s">
        <v>102</v>
      </c>
      <c r="D54" s="24">
        <v>4</v>
      </c>
      <c r="E54" s="22" t="s">
        <v>147</v>
      </c>
      <c r="F54" s="22" t="s">
        <v>159</v>
      </c>
      <c r="G54" s="40"/>
      <c r="H54" s="41"/>
      <c r="I54" s="43"/>
      <c r="J54" s="30">
        <f t="shared" si="0"/>
        <v>0</v>
      </c>
      <c r="K54" s="27"/>
    </row>
    <row r="55" spans="2:11" x14ac:dyDescent="0.25">
      <c r="B55" s="22" t="s">
        <v>103</v>
      </c>
      <c r="C55" s="23" t="s">
        <v>96</v>
      </c>
      <c r="D55" s="24">
        <v>3</v>
      </c>
      <c r="E55" s="22" t="s">
        <v>147</v>
      </c>
      <c r="F55" s="22" t="s">
        <v>159</v>
      </c>
      <c r="G55" s="40"/>
      <c r="H55" s="41"/>
      <c r="I55" s="42"/>
      <c r="J55" s="26">
        <f t="shared" si="0"/>
        <v>0</v>
      </c>
      <c r="K55" s="22"/>
    </row>
    <row r="56" spans="2:11" x14ac:dyDescent="0.25">
      <c r="B56" s="27" t="s">
        <v>104</v>
      </c>
      <c r="C56" s="23">
        <v>249</v>
      </c>
      <c r="D56" s="24">
        <v>2</v>
      </c>
      <c r="E56" s="22" t="s">
        <v>147</v>
      </c>
      <c r="F56" s="22" t="s">
        <v>159</v>
      </c>
      <c r="G56" s="40"/>
      <c r="H56" s="41"/>
      <c r="I56" s="43"/>
      <c r="J56" s="30">
        <f t="shared" si="0"/>
        <v>0</v>
      </c>
      <c r="K56" s="27"/>
    </row>
    <row r="57" spans="2:11" x14ac:dyDescent="0.25">
      <c r="B57" s="22" t="s">
        <v>105</v>
      </c>
      <c r="C57" s="23">
        <v>510</v>
      </c>
      <c r="D57" s="24">
        <v>1</v>
      </c>
      <c r="E57" s="22" t="s">
        <v>147</v>
      </c>
      <c r="F57" s="22" t="s">
        <v>159</v>
      </c>
      <c r="G57" s="40"/>
      <c r="H57" s="41"/>
      <c r="I57" s="42"/>
      <c r="J57" s="26">
        <f t="shared" si="0"/>
        <v>0</v>
      </c>
      <c r="K57" s="22"/>
    </row>
    <row r="58" spans="2:11" x14ac:dyDescent="0.25">
      <c r="B58" s="27" t="s">
        <v>106</v>
      </c>
      <c r="C58" s="23">
        <v>33</v>
      </c>
      <c r="D58" s="24">
        <v>1</v>
      </c>
      <c r="E58" s="22" t="s">
        <v>147</v>
      </c>
      <c r="F58" s="22" t="s">
        <v>159</v>
      </c>
      <c r="G58" s="40"/>
      <c r="H58" s="41"/>
      <c r="I58" s="43"/>
      <c r="J58" s="30">
        <f t="shared" si="0"/>
        <v>0</v>
      </c>
      <c r="K58" s="27"/>
    </row>
    <row r="59" spans="2:11" x14ac:dyDescent="0.25">
      <c r="B59" s="22" t="s">
        <v>107</v>
      </c>
      <c r="C59" s="23">
        <v>470</v>
      </c>
      <c r="D59" s="24">
        <v>1</v>
      </c>
      <c r="E59" s="22" t="s">
        <v>147</v>
      </c>
      <c r="F59" s="22" t="s">
        <v>159</v>
      </c>
      <c r="G59" s="40"/>
      <c r="H59" s="41"/>
      <c r="I59" s="42"/>
      <c r="J59" s="26">
        <f t="shared" si="0"/>
        <v>0</v>
      </c>
      <c r="K59" s="22"/>
    </row>
    <row r="60" spans="2:11" x14ac:dyDescent="0.25">
      <c r="B60" s="27" t="s">
        <v>108</v>
      </c>
      <c r="C60" s="23">
        <v>330</v>
      </c>
      <c r="D60" s="24">
        <v>1</v>
      </c>
      <c r="E60" s="22" t="s">
        <v>147</v>
      </c>
      <c r="F60" s="22" t="s">
        <v>159</v>
      </c>
      <c r="G60" s="40"/>
      <c r="H60" s="41"/>
      <c r="I60" s="43"/>
      <c r="J60" s="30">
        <f t="shared" si="0"/>
        <v>0</v>
      </c>
      <c r="K60" s="27"/>
    </row>
    <row r="61" spans="2:11" x14ac:dyDescent="0.25">
      <c r="B61" s="22" t="s">
        <v>109</v>
      </c>
      <c r="C61" s="23" t="s">
        <v>77</v>
      </c>
      <c r="D61" s="24">
        <v>1</v>
      </c>
      <c r="E61" s="22" t="s">
        <v>147</v>
      </c>
      <c r="F61" s="22" t="s">
        <v>159</v>
      </c>
      <c r="G61" s="40"/>
      <c r="H61" s="41"/>
      <c r="I61" s="42"/>
      <c r="J61" s="26">
        <f t="shared" si="0"/>
        <v>0</v>
      </c>
      <c r="K61" s="22"/>
    </row>
    <row r="62" spans="2:11" x14ac:dyDescent="0.25">
      <c r="B62" s="27" t="s">
        <v>110</v>
      </c>
      <c r="C62" s="23">
        <v>470</v>
      </c>
      <c r="D62" s="24">
        <v>1</v>
      </c>
      <c r="E62" s="22" t="s">
        <v>147</v>
      </c>
      <c r="F62" s="22" t="s">
        <v>159</v>
      </c>
      <c r="G62" s="40"/>
      <c r="H62" s="41"/>
      <c r="I62" s="43"/>
      <c r="J62" s="30">
        <f t="shared" si="0"/>
        <v>0</v>
      </c>
      <c r="K62" s="27"/>
    </row>
    <row r="63" spans="2:11" x14ac:dyDescent="0.25">
      <c r="B63" s="22" t="s">
        <v>111</v>
      </c>
      <c r="C63" s="23" t="s">
        <v>77</v>
      </c>
      <c r="D63" s="24">
        <v>1</v>
      </c>
      <c r="E63" s="22" t="s">
        <v>147</v>
      </c>
      <c r="F63" s="22" t="s">
        <v>159</v>
      </c>
      <c r="G63" s="40"/>
      <c r="H63" s="41"/>
      <c r="I63" s="42"/>
      <c r="J63" s="26">
        <f t="shared" si="0"/>
        <v>0</v>
      </c>
      <c r="K63" s="22"/>
    </row>
    <row r="64" spans="2:11" x14ac:dyDescent="0.25">
      <c r="B64" s="27" t="s">
        <v>112</v>
      </c>
      <c r="C64" s="23">
        <v>470</v>
      </c>
      <c r="D64" s="24">
        <v>3</v>
      </c>
      <c r="E64" s="22" t="s">
        <v>147</v>
      </c>
      <c r="F64" s="22" t="s">
        <v>159</v>
      </c>
      <c r="G64" s="40"/>
      <c r="H64" s="41"/>
      <c r="I64" s="43"/>
      <c r="J64" s="30">
        <f t="shared" si="0"/>
        <v>0</v>
      </c>
      <c r="K64" s="27"/>
    </row>
    <row r="65" spans="2:11" x14ac:dyDescent="0.25">
      <c r="B65" s="22" t="s">
        <v>113</v>
      </c>
      <c r="C65" s="23" t="s">
        <v>77</v>
      </c>
      <c r="D65" s="24">
        <v>4</v>
      </c>
      <c r="E65" s="22" t="s">
        <v>147</v>
      </c>
      <c r="F65" s="22" t="s">
        <v>159</v>
      </c>
      <c r="G65" s="40"/>
      <c r="H65" s="41"/>
      <c r="I65" s="42"/>
      <c r="J65" s="26">
        <f t="shared" si="0"/>
        <v>0</v>
      </c>
      <c r="K65" s="22"/>
    </row>
    <row r="66" spans="2:11" x14ac:dyDescent="0.25">
      <c r="B66" s="27" t="s">
        <v>114</v>
      </c>
      <c r="C66" s="23" t="s">
        <v>115</v>
      </c>
      <c r="D66" s="24">
        <v>1</v>
      </c>
      <c r="E66" s="22" t="s">
        <v>147</v>
      </c>
      <c r="F66" s="22" t="s">
        <v>159</v>
      </c>
      <c r="G66" s="40"/>
      <c r="H66" s="41"/>
      <c r="I66" s="43"/>
      <c r="J66" s="30">
        <f t="shared" si="0"/>
        <v>0</v>
      </c>
      <c r="K66" s="27"/>
    </row>
    <row r="67" spans="2:11" x14ac:dyDescent="0.25">
      <c r="B67" s="22" t="s">
        <v>116</v>
      </c>
      <c r="C67" s="23" t="s">
        <v>14</v>
      </c>
      <c r="D67" s="24">
        <v>1</v>
      </c>
      <c r="E67" s="22" t="s">
        <v>147</v>
      </c>
      <c r="F67" s="22" t="s">
        <v>159</v>
      </c>
      <c r="G67" s="40"/>
      <c r="H67" s="41"/>
      <c r="I67" s="42"/>
      <c r="J67" s="26">
        <f t="shared" si="0"/>
        <v>0</v>
      </c>
      <c r="K67" s="22"/>
    </row>
    <row r="68" spans="2:11" x14ac:dyDescent="0.25">
      <c r="B68" s="22" t="s">
        <v>15</v>
      </c>
      <c r="C68" s="23" t="s">
        <v>135</v>
      </c>
      <c r="D68" s="24">
        <v>1</v>
      </c>
      <c r="E68" s="22" t="s">
        <v>148</v>
      </c>
      <c r="F68" s="22" t="s">
        <v>148</v>
      </c>
      <c r="G68" s="25" t="s">
        <v>40</v>
      </c>
      <c r="H68" s="24">
        <v>2610939</v>
      </c>
      <c r="I68" s="26">
        <v>0.41099999999999998</v>
      </c>
      <c r="J68" s="26">
        <f t="shared" si="0"/>
        <v>0.41099999999999998</v>
      </c>
      <c r="K68" s="22"/>
    </row>
    <row r="69" spans="2:11" x14ac:dyDescent="0.25">
      <c r="B69" s="22" t="s">
        <v>117</v>
      </c>
      <c r="C69" s="23" t="s">
        <v>136</v>
      </c>
      <c r="D69" s="24">
        <v>1</v>
      </c>
      <c r="E69" s="22" t="s">
        <v>148</v>
      </c>
      <c r="F69" s="22" t="s">
        <v>148</v>
      </c>
      <c r="G69" s="25" t="s">
        <v>40</v>
      </c>
      <c r="H69" s="24">
        <v>2610939</v>
      </c>
      <c r="I69" s="26">
        <v>0.41099999999999998</v>
      </c>
      <c r="J69" s="26">
        <f t="shared" si="0"/>
        <v>0.41099999999999998</v>
      </c>
      <c r="K69" s="22"/>
    </row>
    <row r="70" spans="2:11" x14ac:dyDescent="0.25">
      <c r="B70" s="27" t="s">
        <v>118</v>
      </c>
      <c r="C70" s="23" t="s">
        <v>138</v>
      </c>
      <c r="D70" s="24">
        <v>1</v>
      </c>
      <c r="E70" s="22" t="s">
        <v>148</v>
      </c>
      <c r="F70" s="22" t="s">
        <v>148</v>
      </c>
      <c r="G70" s="25" t="s">
        <v>40</v>
      </c>
      <c r="H70" s="24">
        <v>2610939</v>
      </c>
      <c r="I70" s="30">
        <v>0.41099999999999998</v>
      </c>
      <c r="J70" s="30">
        <f t="shared" ref="J70:J85" si="2">I70*D70</f>
        <v>0.41099999999999998</v>
      </c>
      <c r="K70" s="27"/>
    </row>
    <row r="71" spans="2:11" x14ac:dyDescent="0.25">
      <c r="B71" s="22" t="s">
        <v>119</v>
      </c>
      <c r="C71" s="23" t="s">
        <v>137</v>
      </c>
      <c r="D71" s="24">
        <v>1</v>
      </c>
      <c r="E71" s="22" t="s">
        <v>148</v>
      </c>
      <c r="F71" s="22" t="s">
        <v>148</v>
      </c>
      <c r="G71" s="25" t="s">
        <v>40</v>
      </c>
      <c r="H71" s="24">
        <v>2610939</v>
      </c>
      <c r="I71" s="26">
        <v>0.41099999999999998</v>
      </c>
      <c r="J71" s="26">
        <f t="shared" si="2"/>
        <v>0.41099999999999998</v>
      </c>
      <c r="K71" s="22"/>
    </row>
    <row r="72" spans="2:11" x14ac:dyDescent="0.25">
      <c r="B72" s="27" t="s">
        <v>120</v>
      </c>
      <c r="C72" s="23" t="s">
        <v>121</v>
      </c>
      <c r="D72" s="24">
        <v>3</v>
      </c>
      <c r="E72" s="22" t="s">
        <v>149</v>
      </c>
      <c r="F72" s="22" t="s">
        <v>167</v>
      </c>
      <c r="G72" s="40"/>
      <c r="H72" s="41"/>
      <c r="I72" s="42"/>
      <c r="J72" s="30">
        <f t="shared" si="2"/>
        <v>0</v>
      </c>
      <c r="K72" s="27"/>
    </row>
    <row r="73" spans="2:11" x14ac:dyDescent="0.25">
      <c r="B73" s="22" t="s">
        <v>16</v>
      </c>
      <c r="C73" s="23" t="s">
        <v>122</v>
      </c>
      <c r="D73" s="24">
        <v>1</v>
      </c>
      <c r="E73" s="22" t="s">
        <v>150</v>
      </c>
      <c r="F73" s="22" t="s">
        <v>172</v>
      </c>
      <c r="G73" s="25" t="s">
        <v>40</v>
      </c>
      <c r="H73" s="24">
        <v>1778492</v>
      </c>
      <c r="I73" s="26">
        <v>6.64</v>
      </c>
      <c r="J73" s="26">
        <f t="shared" si="2"/>
        <v>6.64</v>
      </c>
      <c r="K73" s="22"/>
    </row>
    <row r="74" spans="2:11" x14ac:dyDescent="0.25">
      <c r="B74" s="27" t="s">
        <v>17</v>
      </c>
      <c r="C74" s="23" t="s">
        <v>123</v>
      </c>
      <c r="D74" s="24">
        <v>1</v>
      </c>
      <c r="E74" s="22" t="s">
        <v>151</v>
      </c>
      <c r="F74" s="22" t="s">
        <v>39</v>
      </c>
      <c r="G74" s="25" t="s">
        <v>40</v>
      </c>
      <c r="H74" s="24">
        <v>9757945</v>
      </c>
      <c r="I74" s="30">
        <v>0.22</v>
      </c>
      <c r="J74" s="30">
        <f t="shared" si="2"/>
        <v>0.22</v>
      </c>
      <c r="K74" s="27"/>
    </row>
    <row r="75" spans="2:11" x14ac:dyDescent="0.25">
      <c r="B75" s="22" t="s">
        <v>18</v>
      </c>
      <c r="C75" s="23" t="s">
        <v>124</v>
      </c>
      <c r="D75" s="24">
        <v>1</v>
      </c>
      <c r="E75" s="22" t="s">
        <v>152</v>
      </c>
      <c r="F75" s="22" t="s">
        <v>171</v>
      </c>
      <c r="G75" s="25" t="s">
        <v>40</v>
      </c>
      <c r="H75" s="24">
        <v>1332086</v>
      </c>
      <c r="I75" s="26">
        <v>0.66</v>
      </c>
      <c r="J75" s="26">
        <f t="shared" si="2"/>
        <v>0.66</v>
      </c>
      <c r="K75" s="22"/>
    </row>
    <row r="76" spans="2:11" x14ac:dyDescent="0.25">
      <c r="B76" s="27" t="s">
        <v>23</v>
      </c>
      <c r="C76" s="23" t="s">
        <v>139</v>
      </c>
      <c r="D76" s="24">
        <v>1</v>
      </c>
      <c r="E76" s="22" t="s">
        <v>153</v>
      </c>
      <c r="F76" s="22" t="s">
        <v>168</v>
      </c>
      <c r="G76" s="25" t="s">
        <v>40</v>
      </c>
      <c r="H76" s="24">
        <v>2675590</v>
      </c>
      <c r="I76" s="30">
        <v>5.49</v>
      </c>
      <c r="J76" s="30">
        <f t="shared" si="2"/>
        <v>5.49</v>
      </c>
      <c r="K76" s="27"/>
    </row>
    <row r="77" spans="2:11" x14ac:dyDescent="0.25">
      <c r="B77" s="22" t="s">
        <v>125</v>
      </c>
      <c r="C77" s="23" t="s">
        <v>126</v>
      </c>
      <c r="D77" s="24">
        <v>1</v>
      </c>
      <c r="E77" s="22" t="s">
        <v>154</v>
      </c>
      <c r="F77" s="22" t="s">
        <v>173</v>
      </c>
      <c r="G77" s="25" t="s">
        <v>40</v>
      </c>
      <c r="H77" s="24">
        <v>1467819</v>
      </c>
      <c r="I77" s="26">
        <v>0.56999999999999995</v>
      </c>
      <c r="J77" s="26">
        <f t="shared" si="2"/>
        <v>0.56999999999999995</v>
      </c>
      <c r="K77" s="22"/>
    </row>
    <row r="78" spans="2:11" x14ac:dyDescent="0.25">
      <c r="B78" s="27" t="s">
        <v>127</v>
      </c>
      <c r="C78" s="23" t="s">
        <v>128</v>
      </c>
      <c r="D78" s="24">
        <v>1</v>
      </c>
      <c r="E78" s="22" t="s">
        <v>155</v>
      </c>
      <c r="F78" s="22" t="s">
        <v>174</v>
      </c>
      <c r="G78" s="25" t="s">
        <v>40</v>
      </c>
      <c r="H78" s="24">
        <v>1685784</v>
      </c>
      <c r="I78" s="30">
        <v>4.1399999999999997</v>
      </c>
      <c r="J78" s="30">
        <f t="shared" si="2"/>
        <v>4.1399999999999997</v>
      </c>
      <c r="K78" s="27"/>
    </row>
    <row r="79" spans="2:11" x14ac:dyDescent="0.25">
      <c r="B79" s="22" t="s">
        <v>175</v>
      </c>
      <c r="C79" s="23" t="s">
        <v>194</v>
      </c>
      <c r="D79" s="24">
        <v>1</v>
      </c>
      <c r="E79" s="22" t="s">
        <v>183</v>
      </c>
      <c r="F79" s="22" t="s">
        <v>170</v>
      </c>
      <c r="G79" s="25" t="s">
        <v>40</v>
      </c>
      <c r="H79" s="24">
        <v>1469097</v>
      </c>
      <c r="I79" s="26">
        <v>0.74</v>
      </c>
      <c r="J79" s="26">
        <f t="shared" si="2"/>
        <v>0.74</v>
      </c>
      <c r="K79" s="22"/>
    </row>
    <row r="80" spans="2:11" x14ac:dyDescent="0.25">
      <c r="B80" s="27" t="s">
        <v>176</v>
      </c>
      <c r="C80" s="23" t="s">
        <v>182</v>
      </c>
      <c r="D80" s="24">
        <v>1</v>
      </c>
      <c r="E80" s="22" t="s">
        <v>184</v>
      </c>
      <c r="F80" s="22" t="s">
        <v>170</v>
      </c>
      <c r="G80" s="25" t="s">
        <v>40</v>
      </c>
      <c r="H80" s="24">
        <v>1578404</v>
      </c>
      <c r="I80" s="30">
        <v>0.33</v>
      </c>
      <c r="J80" s="30">
        <f t="shared" si="2"/>
        <v>0.33</v>
      </c>
      <c r="K80" s="27"/>
    </row>
    <row r="81" spans="2:11" x14ac:dyDescent="0.25">
      <c r="B81" s="22" t="s">
        <v>129</v>
      </c>
      <c r="C81" s="23" t="s">
        <v>130</v>
      </c>
      <c r="D81" s="24">
        <v>1</v>
      </c>
      <c r="E81" s="22" t="s">
        <v>156</v>
      </c>
      <c r="F81" s="22" t="s">
        <v>39</v>
      </c>
      <c r="G81" s="25" t="s">
        <v>40</v>
      </c>
      <c r="H81" s="24">
        <v>1971857</v>
      </c>
      <c r="I81" s="26">
        <v>0.7</v>
      </c>
      <c r="J81" s="26">
        <f t="shared" si="2"/>
        <v>0.7</v>
      </c>
      <c r="K81" s="22"/>
    </row>
    <row r="82" spans="2:11" x14ac:dyDescent="0.25">
      <c r="B82" s="27" t="s">
        <v>19</v>
      </c>
      <c r="C82" s="23" t="s">
        <v>131</v>
      </c>
      <c r="D82" s="24">
        <v>1</v>
      </c>
      <c r="E82" s="22" t="s">
        <v>157</v>
      </c>
      <c r="F82" s="22" t="s">
        <v>169</v>
      </c>
      <c r="G82" s="25" t="s">
        <v>40</v>
      </c>
      <c r="H82" s="24">
        <v>1667012</v>
      </c>
      <c r="I82" s="30">
        <v>0.45</v>
      </c>
      <c r="J82" s="30">
        <f t="shared" si="2"/>
        <v>0.45</v>
      </c>
      <c r="K82" s="27"/>
    </row>
    <row r="83" spans="2:11" ht="45" x14ac:dyDescent="0.25">
      <c r="B83" s="22" t="s">
        <v>132</v>
      </c>
      <c r="C83" s="23" t="s">
        <v>133</v>
      </c>
      <c r="D83" s="24">
        <v>1</v>
      </c>
      <c r="E83" s="22" t="s">
        <v>158</v>
      </c>
      <c r="F83" s="22" t="s">
        <v>191</v>
      </c>
      <c r="G83" s="25" t="s">
        <v>40</v>
      </c>
      <c r="H83" s="24">
        <v>2101314</v>
      </c>
      <c r="I83" s="26">
        <v>1.1100000000000001</v>
      </c>
      <c r="J83" s="26">
        <f t="shared" si="2"/>
        <v>1.1100000000000001</v>
      </c>
      <c r="K83" s="22" t="s">
        <v>193</v>
      </c>
    </row>
    <row r="84" spans="2:11" x14ac:dyDescent="0.25">
      <c r="B84" s="27" t="s">
        <v>177</v>
      </c>
      <c r="C84" s="23" t="s">
        <v>178</v>
      </c>
      <c r="D84" s="24">
        <v>1</v>
      </c>
      <c r="E84" s="22" t="s">
        <v>179</v>
      </c>
      <c r="F84" s="22" t="s">
        <v>180</v>
      </c>
      <c r="G84" s="25" t="s">
        <v>40</v>
      </c>
      <c r="H84" s="24">
        <v>2061722</v>
      </c>
      <c r="I84" s="30">
        <v>0.5</v>
      </c>
      <c r="J84" s="30">
        <f t="shared" si="2"/>
        <v>0.5</v>
      </c>
      <c r="K84" s="27"/>
    </row>
    <row r="85" spans="2:11" x14ac:dyDescent="0.25">
      <c r="B85" s="22" t="s">
        <v>181</v>
      </c>
      <c r="C85" s="23" t="s">
        <v>195</v>
      </c>
      <c r="D85" s="24">
        <v>2</v>
      </c>
      <c r="E85" s="22" t="s">
        <v>146</v>
      </c>
      <c r="F85" s="22" t="s">
        <v>159</v>
      </c>
      <c r="G85" s="40"/>
      <c r="H85" s="41"/>
      <c r="I85" s="42"/>
      <c r="J85" s="26">
        <f t="shared" si="2"/>
        <v>0</v>
      </c>
      <c r="K85" s="22"/>
    </row>
    <row r="86" spans="2:11" x14ac:dyDescent="0.25">
      <c r="B86" s="27"/>
      <c r="C86" s="23"/>
      <c r="D86" s="24"/>
      <c r="E86" s="22"/>
      <c r="F86" s="22"/>
      <c r="G86" s="25"/>
      <c r="H86" s="24"/>
      <c r="I86" s="30"/>
      <c r="J86" s="30"/>
      <c r="K86" s="27"/>
    </row>
    <row r="87" spans="2:11" x14ac:dyDescent="0.25">
      <c r="B87" s="22"/>
      <c r="C87" s="23"/>
      <c r="D87" s="24"/>
      <c r="E87" s="22"/>
      <c r="F87" s="22"/>
      <c r="G87" s="25"/>
      <c r="H87" s="24"/>
      <c r="I87" s="26"/>
      <c r="J87" s="26"/>
      <c r="K87" s="22"/>
    </row>
    <row r="89" spans="2:11" x14ac:dyDescent="0.25">
      <c r="B89" s="18" t="s">
        <v>28</v>
      </c>
      <c r="C89" s="19">
        <f>SUM(J4:J85)</f>
        <v>35.380000000000003</v>
      </c>
      <c r="D89" s="19"/>
    </row>
    <row r="91" spans="2:11" x14ac:dyDescent="0.25">
      <c r="B91" s="18" t="s">
        <v>29</v>
      </c>
      <c r="C91" s="20">
        <f>C89*1.23</f>
        <v>43.517400000000002</v>
      </c>
      <c r="D91" s="20"/>
    </row>
  </sheetData>
  <mergeCells count="1">
    <mergeCell ref="B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Cover</vt:lpstr>
      <vt:lpstr>Bill Of Material</vt:lpstr>
    </vt:vector>
  </TitlesOfParts>
  <Company>Altran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subject>Template</dc:subject>
  <dc:creator>Francesco Ficili</dc:creator>
  <cp:lastModifiedBy>Francesco</cp:lastModifiedBy>
  <cp:lastPrinted>2010-08-31T12:26:56Z</cp:lastPrinted>
  <dcterms:created xsi:type="dcterms:W3CDTF">2010-07-23T08:15:34Z</dcterms:created>
  <dcterms:modified xsi:type="dcterms:W3CDTF">2019-01-12T17:32:22Z</dcterms:modified>
</cp:coreProperties>
</file>